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개인문서함\"/>
    </mc:Choice>
  </mc:AlternateContent>
  <bookViews>
    <workbookView xWindow="0" yWindow="0" windowWidth="28800" windowHeight="12390"/>
  </bookViews>
  <sheets>
    <sheet name="발주계획" sheetId="2" r:id="rId1"/>
    <sheet name="Sheet2" sheetId="6" state="hidden" r:id="rId2"/>
  </sheets>
  <externalReferences>
    <externalReference r:id="rId3"/>
    <externalReference r:id="rId4"/>
  </externalReferences>
  <definedNames>
    <definedName name="_xlnm._FilterDatabase" localSheetId="0" hidden="1">발주계획!$B$3:$J$3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0" i="2" l="1"/>
  <c r="H84" i="2"/>
  <c r="H36" i="2"/>
  <c r="H83" i="2"/>
  <c r="H82" i="2"/>
  <c r="H229" i="2"/>
  <c r="H113" i="2"/>
  <c r="H157" i="2"/>
  <c r="H256" i="2"/>
  <c r="H186" i="2"/>
  <c r="H240" i="2"/>
  <c r="H79" i="2"/>
  <c r="H110" i="2"/>
  <c r="H78" i="2"/>
  <c r="H109" i="2"/>
  <c r="H253" i="2"/>
  <c r="H108" i="2"/>
  <c r="H156" i="2"/>
  <c r="H252" i="2"/>
  <c r="H76" i="2"/>
  <c r="H154" i="2"/>
  <c r="H4" i="2"/>
  <c r="H153" i="2"/>
  <c r="H225" i="2"/>
  <c r="H224" i="2"/>
  <c r="H152" i="2"/>
  <c r="H107" i="2"/>
  <c r="H151" i="2"/>
  <c r="H251" i="2"/>
  <c r="H67" i="2"/>
  <c r="H33" i="2"/>
  <c r="H214" i="2"/>
  <c r="H149" i="2"/>
</calcChain>
</file>

<file path=xl/sharedStrings.xml><?xml version="1.0" encoding="utf-8"?>
<sst xmlns="http://schemas.openxmlformats.org/spreadsheetml/2006/main" count="1601" uniqueCount="541">
  <si>
    <t>순번</t>
    <phoneticPr fontId="1" type="noConversion"/>
  </si>
  <si>
    <t>토목</t>
    <phoneticPr fontId="1" type="noConversion"/>
  </si>
  <si>
    <t>건축</t>
    <phoneticPr fontId="1" type="noConversion"/>
  </si>
  <si>
    <t>전문</t>
    <phoneticPr fontId="1" type="noConversion"/>
  </si>
  <si>
    <t>전기</t>
    <phoneticPr fontId="1" type="noConversion"/>
  </si>
  <si>
    <t>통신</t>
    <phoneticPr fontId="1" type="noConversion"/>
  </si>
  <si>
    <t>소방</t>
    <phoneticPr fontId="1" type="noConversion"/>
  </si>
  <si>
    <t>계약방법</t>
    <phoneticPr fontId="1" type="noConversion"/>
  </si>
  <si>
    <t>중앙조달</t>
    <phoneticPr fontId="1" type="noConversion"/>
  </si>
  <si>
    <t>자체조달</t>
    <phoneticPr fontId="1" type="noConversion"/>
  </si>
  <si>
    <t>서울특별시</t>
    <phoneticPr fontId="1" type="noConversion"/>
  </si>
  <si>
    <t>부산광역시</t>
    <phoneticPr fontId="1" type="noConversion"/>
  </si>
  <si>
    <t>대구광역시</t>
    <phoneticPr fontId="1" type="noConversion"/>
  </si>
  <si>
    <t>인천광역시</t>
    <phoneticPr fontId="1" type="noConversion"/>
  </si>
  <si>
    <t>광주광역시</t>
    <phoneticPr fontId="1" type="noConversion"/>
  </si>
  <si>
    <t>대전광역시</t>
    <phoneticPr fontId="1" type="noConversion"/>
  </si>
  <si>
    <t>울산광역시</t>
    <phoneticPr fontId="1" type="noConversion"/>
  </si>
  <si>
    <t>세종특별자치시</t>
    <phoneticPr fontId="1" type="noConversion"/>
  </si>
  <si>
    <t>경기도</t>
    <phoneticPr fontId="1" type="noConversion"/>
  </si>
  <si>
    <t>강원도</t>
    <phoneticPr fontId="1" type="noConversion"/>
  </si>
  <si>
    <t>충청북도</t>
    <phoneticPr fontId="1" type="noConversion"/>
  </si>
  <si>
    <t>충청남도</t>
    <phoneticPr fontId="1" type="noConversion"/>
  </si>
  <si>
    <t>전라북도</t>
    <phoneticPr fontId="1" type="noConversion"/>
  </si>
  <si>
    <t>전라남도</t>
    <phoneticPr fontId="1" type="noConversion"/>
  </si>
  <si>
    <t>경상북도</t>
    <phoneticPr fontId="1" type="noConversion"/>
  </si>
  <si>
    <t>경상남도</t>
    <phoneticPr fontId="1" type="noConversion"/>
  </si>
  <si>
    <t>제주특별자치도</t>
    <phoneticPr fontId="1" type="noConversion"/>
  </si>
  <si>
    <t>토건</t>
    <phoneticPr fontId="1" type="noConversion"/>
  </si>
  <si>
    <t>기타</t>
    <phoneticPr fontId="1" type="noConversion"/>
  </si>
  <si>
    <t>일반용역</t>
    <phoneticPr fontId="1" type="noConversion"/>
  </si>
  <si>
    <t>기술용역</t>
    <phoneticPr fontId="1" type="noConversion"/>
  </si>
  <si>
    <t>일반총액</t>
    <phoneticPr fontId="1" type="noConversion"/>
  </si>
  <si>
    <t>일반단가</t>
    <phoneticPr fontId="1" type="noConversion"/>
  </si>
  <si>
    <t>제한총액</t>
    <phoneticPr fontId="1" type="noConversion"/>
  </si>
  <si>
    <t>제한단가</t>
    <phoneticPr fontId="1" type="noConversion"/>
  </si>
  <si>
    <t>수의총액</t>
    <phoneticPr fontId="1" type="noConversion"/>
  </si>
  <si>
    <t>종합쇼핑몰</t>
    <phoneticPr fontId="1" type="noConversion"/>
  </si>
  <si>
    <t>일반경쟁</t>
  </si>
  <si>
    <t>일반경쟁</t>
    <phoneticPr fontId="1" type="noConversion"/>
  </si>
  <si>
    <t>제한경쟁</t>
  </si>
  <si>
    <t>제한경쟁</t>
    <phoneticPr fontId="1" type="noConversion"/>
  </si>
  <si>
    <t>지명경쟁</t>
    <phoneticPr fontId="1" type="noConversion"/>
  </si>
  <si>
    <t>수의계약</t>
  </si>
  <si>
    <t>수의계약</t>
    <phoneticPr fontId="1" type="noConversion"/>
  </si>
  <si>
    <t>종합쇼핑몰</t>
    <phoneticPr fontId="1" type="noConversion"/>
  </si>
  <si>
    <t>일반경쟁</t>
    <phoneticPr fontId="1" type="noConversion"/>
  </si>
  <si>
    <t>지명경쟁</t>
    <phoneticPr fontId="1" type="noConversion"/>
  </si>
  <si>
    <t>수의계약</t>
    <phoneticPr fontId="1" type="noConversion"/>
  </si>
  <si>
    <t>턴키</t>
    <phoneticPr fontId="1" type="noConversion"/>
  </si>
  <si>
    <t>기술제안</t>
    <phoneticPr fontId="1" type="noConversion"/>
  </si>
  <si>
    <t>발 주 명</t>
    <phoneticPr fontId="1" type="noConversion"/>
  </si>
  <si>
    <t>해상 플랫폼 Handrail 및 Grating 보수</t>
  </si>
  <si>
    <t>해상 사설항로표지등 유지보수</t>
  </si>
  <si>
    <t>에너지인프라사업처</t>
  </si>
  <si>
    <t>여수지사</t>
  </si>
  <si>
    <t>안전밸브 정기검사 및 보수</t>
  </si>
  <si>
    <t>061-688-8735</t>
  </si>
  <si>
    <t>거제지사</t>
  </si>
  <si>
    <t>055-680-1772</t>
  </si>
  <si>
    <t>울산지사</t>
  </si>
  <si>
    <t>조경관리 및 제초작업</t>
  </si>
  <si>
    <t>052-270-4456</t>
  </si>
  <si>
    <t>052-270-4459</t>
  </si>
  <si>
    <t>052-270-4443</t>
  </si>
  <si>
    <t>폐기물처리(일반 및 특정)</t>
  </si>
  <si>
    <t>구리지사</t>
  </si>
  <si>
    <t>용인지사</t>
  </si>
  <si>
    <t>곡성지사</t>
  </si>
  <si>
    <t>061-360-4282</t>
  </si>
  <si>
    <t>석유비축처</t>
  </si>
  <si>
    <t>2024년도 여수지사 입출하부두 시설관리용역</t>
  </si>
  <si>
    <t>2024년도 서산지사 입출하부두 시설관리용역</t>
  </si>
  <si>
    <t>2024년도 거제지사 입출하부두 시설관리용역</t>
  </si>
  <si>
    <t>2024년도 평택지사 입출하부두 시설관리용역</t>
  </si>
  <si>
    <t>2024년도 울산지사 Buoy시설 관리용역</t>
  </si>
  <si>
    <t>052-216-5064</t>
  </si>
  <si>
    <t>052-216-5065</t>
  </si>
  <si>
    <t>TLG 모니터링 시스템 유지관리</t>
  </si>
  <si>
    <t>발주년도</t>
    <phoneticPr fontId="1" type="noConversion"/>
  </si>
  <si>
    <t>발주월(예정)</t>
    <phoneticPr fontId="1" type="noConversion"/>
  </si>
  <si>
    <t>구분</t>
    <phoneticPr fontId="1" type="noConversion"/>
  </si>
  <si>
    <t>용역</t>
    <phoneticPr fontId="1" type="noConversion"/>
  </si>
  <si>
    <t>예상도급액(원)</t>
    <phoneticPr fontId="1" type="noConversion"/>
  </si>
  <si>
    <t>연락처</t>
    <phoneticPr fontId="1" type="noConversion"/>
  </si>
  <si>
    <t>공사</t>
    <phoneticPr fontId="1" type="noConversion"/>
  </si>
  <si>
    <t>원유탱크 청소공사</t>
  </si>
  <si>
    <t>052-216-5066</t>
  </si>
  <si>
    <t>052-270-4458</t>
  </si>
  <si>
    <t>052-216-5069</t>
  </si>
  <si>
    <t>공압밸브 구동장치 보수</t>
  </si>
  <si>
    <t>기지 외곽휀스 윤형철조망 교체</t>
  </si>
  <si>
    <t>055-680-1773</t>
  </si>
  <si>
    <t>02-2204-7743</t>
  </si>
  <si>
    <t>물품</t>
    <phoneticPr fontId="1" type="noConversion"/>
  </si>
  <si>
    <t>안전/소방/환경 소모품</t>
  </si>
  <si>
    <t>Buoy 수선유지비</t>
  </si>
  <si>
    <t>052-270-4436</t>
  </si>
  <si>
    <t>유통사업처</t>
  </si>
  <si>
    <t>052-216-5435</t>
  </si>
  <si>
    <t>안티바이러스(백신S/W) 라이선스 구매</t>
  </si>
  <si>
    <t>052-216-2965</t>
  </si>
  <si>
    <t>담당부서</t>
    <phoneticPr fontId="1" type="noConversion"/>
  </si>
  <si>
    <t>□ 2024년도 발주계획(1천만원 이상)</t>
    <phoneticPr fontId="1" type="noConversion"/>
  </si>
  <si>
    <t>Buoy Overhaul</t>
  </si>
  <si>
    <t>거제지사 방호설비 보완공사</t>
  </si>
  <si>
    <t>원유 및 제품탱크 도장공사</t>
  </si>
  <si>
    <t>원유 및 제품탱크 보수공사</t>
  </si>
  <si>
    <t>Jetty TR Fender 교체</t>
  </si>
  <si>
    <t>방호용 CCTV 추가 설치공사</t>
  </si>
  <si>
    <t>거제지사 보안 휀스 설치</t>
  </si>
  <si>
    <t>악취방지시설 추가 설치공사</t>
  </si>
  <si>
    <t>VCU 개선공사(X-P721)</t>
  </si>
  <si>
    <t>곡성 제품탱크 보수</t>
  </si>
  <si>
    <t>곡성지사 제품탱크 보수공사</t>
  </si>
  <si>
    <t>동해 제품탱크 보수</t>
  </si>
  <si>
    <t>침입감지설비(압전식) 교체</t>
  </si>
  <si>
    <t>보안펜스 설치공사(지급자재 구매 포함)</t>
  </si>
  <si>
    <t>동해 제품탱크 도장</t>
  </si>
  <si>
    <t>제품탱크(알뜰) 보수공사</t>
  </si>
  <si>
    <t>Jetty W/P 하부 Walkway 설치공사</t>
  </si>
  <si>
    <t>출하펌프용 변압기 교체공사</t>
  </si>
  <si>
    <t>통제실 화재수신기 교체</t>
  </si>
  <si>
    <t>정문 교체공사</t>
  </si>
  <si>
    <t>울산지사 정문 교체공사</t>
  </si>
  <si>
    <t>곡성지사 제품탱크 도장공사</t>
  </si>
  <si>
    <t>Buoy 용역사 근린시설(화장실 및 샤워장) 설치공사</t>
  </si>
  <si>
    <t>프로판지역 소방배관 교체공사</t>
    <phoneticPr fontId="10" type="noConversion"/>
  </si>
  <si>
    <t>여수 지하수위 관측시스템 보수공사</t>
    <phoneticPr fontId="10" type="noConversion"/>
  </si>
  <si>
    <t>소방 펌프 엔진 및 비상발전기 엔진 Overhaul</t>
    <phoneticPr fontId="10" type="noConversion"/>
  </si>
  <si>
    <t>소방 펌프 엔진 및 비상발전기 엔진 Overhaul</t>
  </si>
  <si>
    <t>T-201 진입로 사면 산마루측구 설치</t>
  </si>
  <si>
    <t>기존공동 삼출수 수직 토출배관 교체</t>
    <phoneticPr fontId="10" type="noConversion"/>
  </si>
  <si>
    <t>T-201 Shaft지역 숏크리트 보수</t>
    <phoneticPr fontId="10" type="noConversion"/>
  </si>
  <si>
    <t>1부두 소화용 수막설비 교체</t>
    <phoneticPr fontId="10" type="noConversion"/>
  </si>
  <si>
    <t>수처리 및 자가처리시설 여재 교체</t>
    <phoneticPr fontId="10" type="noConversion"/>
  </si>
  <si>
    <t>VRU Carbon Bed Actuator 교체</t>
    <phoneticPr fontId="10" type="noConversion"/>
  </si>
  <si>
    <t>T-201 진입로 사면 개비온 설치</t>
    <phoneticPr fontId="10" type="noConversion"/>
  </si>
  <si>
    <t>제품탱크(알뜰) 비파괴검사</t>
    <phoneticPr fontId="10" type="noConversion"/>
  </si>
  <si>
    <t>원유탱크 상부 CCTV 설치</t>
  </si>
  <si>
    <t>공동 레벨게이지 교체</t>
    <phoneticPr fontId="10" type="noConversion"/>
  </si>
  <si>
    <t>3공동 삼출수배관 교체</t>
    <phoneticPr fontId="10" type="noConversion"/>
  </si>
  <si>
    <t>Yard지역 배관 도장</t>
    <phoneticPr fontId="10" type="noConversion"/>
  </si>
  <si>
    <t>2차기지 삼출수 이송배관 교체공사</t>
    <phoneticPr fontId="10" type="noConversion"/>
  </si>
  <si>
    <t>계량탱크 레벨게이지 교체</t>
    <phoneticPr fontId="10" type="noConversion"/>
  </si>
  <si>
    <t>통제실 창호 교체</t>
    <phoneticPr fontId="10" type="noConversion"/>
  </si>
  <si>
    <t>행정동 GHP배기가스 저감장치 설치공사</t>
    <phoneticPr fontId="10" type="noConversion"/>
  </si>
  <si>
    <t>1차 지하공동 역화방지기 유지보수용 블럭밸브 설치공사</t>
    <phoneticPr fontId="10" type="noConversion"/>
  </si>
  <si>
    <t>폼탱크 Bladder Bag 교체</t>
    <phoneticPr fontId="10" type="noConversion"/>
  </si>
  <si>
    <t>공동 레벨게이지 CIU 교체</t>
    <phoneticPr fontId="10" type="noConversion"/>
  </si>
  <si>
    <t>소방펌프 엔진 정밀점검</t>
    <phoneticPr fontId="10" type="noConversion"/>
  </si>
  <si>
    <t>폐수처리설비 여재 교체공사</t>
    <phoneticPr fontId="10" type="noConversion"/>
  </si>
  <si>
    <t>수배전반 원격검침 설비 구성</t>
  </si>
  <si>
    <t>안전밸브 정기검사 및 보수</t>
    <phoneticPr fontId="10" type="noConversion"/>
  </si>
  <si>
    <t>시설동 외벽 단열시공</t>
    <phoneticPr fontId="10" type="noConversion"/>
  </si>
  <si>
    <t>기존지상탱크 방유제 벽체 조인트 실링보수</t>
    <phoneticPr fontId="10" type="noConversion"/>
  </si>
  <si>
    <t>수변전실 기중차단기(ACB)교체</t>
  </si>
  <si>
    <t>VCU지역 역화방지기 교체공사</t>
    <phoneticPr fontId="10" type="noConversion"/>
  </si>
  <si>
    <t>악취방지시설 추가설치</t>
    <phoneticPr fontId="10" type="noConversion"/>
  </si>
  <si>
    <t>1차 공동 및 행정동 UPS 배터리 교체작업</t>
    <phoneticPr fontId="10" type="noConversion"/>
  </si>
  <si>
    <t>세안설비 동파방지용 열선설치</t>
  </si>
  <si>
    <t>제2방유제 수중펌프 교체</t>
  </si>
  <si>
    <t>악취방지설비 흡착탑 활성탄 교체</t>
    <phoneticPr fontId="10" type="noConversion"/>
  </si>
  <si>
    <t>무정전전원장치(UPS) 보수</t>
  </si>
  <si>
    <t>자가처리장 활성탄 여재 교체</t>
    <phoneticPr fontId="10" type="noConversion"/>
  </si>
  <si>
    <t>식당동 냉난방기 교체</t>
    <phoneticPr fontId="10" type="noConversion"/>
  </si>
  <si>
    <t>해상 로딩암 사전예방점검</t>
  </si>
  <si>
    <t>방제창고(Unit#4 변전실) 도장</t>
    <phoneticPr fontId="10" type="noConversion"/>
  </si>
  <si>
    <t>통제실 cctv모니터 공정 개선 및 확장 공사</t>
    <phoneticPr fontId="10" type="noConversion"/>
  </si>
  <si>
    <t>장기사용 UPS  교체</t>
  </si>
  <si>
    <t>기존 공동 소방폼탱크 전동밸브 설치공사</t>
    <phoneticPr fontId="10" type="noConversion"/>
  </si>
  <si>
    <t>악취처리설비 여재 교체공사</t>
    <phoneticPr fontId="10" type="noConversion"/>
  </si>
  <si>
    <t>입출하부두 콘크리트 균열 보수작업</t>
    <phoneticPr fontId="10" type="noConversion"/>
  </si>
  <si>
    <t>입출하대 Set stop valve 부품 교체</t>
    <phoneticPr fontId="10" type="noConversion"/>
  </si>
  <si>
    <t>공정제어시스템 이중화</t>
  </si>
  <si>
    <t>제품탱크지역 고정식 가스감지기 설치</t>
  </si>
  <si>
    <t>Buoy 용역사 창고내부 유도 배수로 설치공사</t>
    <phoneticPr fontId="10" type="noConversion"/>
  </si>
  <si>
    <t>구 행정동(용역사 사무실) 급수설비 개선공사</t>
    <phoneticPr fontId="10" type="noConversion"/>
  </si>
  <si>
    <t>트럭입출하대 안전손잡이 설치</t>
  </si>
  <si>
    <t>Vent Line Drain 배관(2“) 교체</t>
    <phoneticPr fontId="10" type="noConversion"/>
  </si>
  <si>
    <t>지상탱크 전기방식 정류기 교체</t>
  </si>
  <si>
    <t>기존 공동내 불꽃감지기 교체설치</t>
    <phoneticPr fontId="10" type="noConversion"/>
  </si>
  <si>
    <t>통제실 엑세스플로워(바닥재) 교체</t>
  </si>
  <si>
    <t>Slop Oil Tank 밸브 검사 및 보수</t>
  </si>
  <si>
    <t>축전지 교체공사</t>
    <phoneticPr fontId="10" type="noConversion"/>
  </si>
  <si>
    <t>2차 자가처리시설 악취처리설비 활성탄 여재 교체</t>
    <phoneticPr fontId="10" type="noConversion"/>
  </si>
  <si>
    <t>행정동 외벽 균열보수 및 방수</t>
    <phoneticPr fontId="10" type="noConversion"/>
  </si>
  <si>
    <t>3공동 입출하배관 애노드 보강</t>
    <phoneticPr fontId="10" type="noConversion"/>
  </si>
  <si>
    <t>1입출하대 공동구 내 입출하배관 도장</t>
    <phoneticPr fontId="10" type="noConversion"/>
  </si>
  <si>
    <t>T-502탱크 전기방식 보수공사</t>
  </si>
  <si>
    <t>정수처리설비 처리수 공급배관 교체공사</t>
    <phoneticPr fontId="10" type="noConversion"/>
  </si>
  <si>
    <t>오폐수처리시설 공기압축기 및 드라이어 교체</t>
    <phoneticPr fontId="10" type="noConversion"/>
  </si>
  <si>
    <t>탱크지역 소방펌프실 도장</t>
    <phoneticPr fontId="10" type="noConversion"/>
  </si>
  <si>
    <t>2, 3차 원유배관 부분도장 공사</t>
    <phoneticPr fontId="10" type="noConversion"/>
  </si>
  <si>
    <t>기지내 내곽보안등 교체</t>
  </si>
  <si>
    <t>냉난방기교체(경비대장실 외1)</t>
  </si>
  <si>
    <t>서산지사</t>
    <phoneticPr fontId="10" type="noConversion"/>
  </si>
  <si>
    <t>용인지사</t>
    <phoneticPr fontId="10" type="noConversion"/>
  </si>
  <si>
    <t>울산지사</t>
    <phoneticPr fontId="10" type="noConversion"/>
  </si>
  <si>
    <t>평택지사</t>
    <phoneticPr fontId="10" type="noConversion"/>
  </si>
  <si>
    <t>여수지사</t>
    <phoneticPr fontId="10" type="noConversion"/>
  </si>
  <si>
    <t>거제지사</t>
    <phoneticPr fontId="10" type="noConversion"/>
  </si>
  <si>
    <t>구리지사</t>
    <phoneticPr fontId="10" type="noConversion"/>
  </si>
  <si>
    <t>곡성지사</t>
    <phoneticPr fontId="10" type="noConversion"/>
  </si>
  <si>
    <t>055-680-1778</t>
  </si>
  <si>
    <t>052-216-5067</t>
  </si>
  <si>
    <t>061-360-4281</t>
  </si>
  <si>
    <t>031-329-4944</t>
    <phoneticPr fontId="10" type="noConversion"/>
  </si>
  <si>
    <t>031-680-1438</t>
    <phoneticPr fontId="10" type="noConversion"/>
  </si>
  <si>
    <t>061-688-8735</t>
    <phoneticPr fontId="10" type="noConversion"/>
  </si>
  <si>
    <t>061-688-8746</t>
    <phoneticPr fontId="10" type="noConversion"/>
  </si>
  <si>
    <t>061-688-8746</t>
  </si>
  <si>
    <t>061-688-8733</t>
    <phoneticPr fontId="10" type="noConversion"/>
  </si>
  <si>
    <t>061-688-8734</t>
    <phoneticPr fontId="10" type="noConversion"/>
  </si>
  <si>
    <t>055-680-1778</t>
    <phoneticPr fontId="10" type="noConversion"/>
  </si>
  <si>
    <t>02-2204-7743</t>
    <phoneticPr fontId="10" type="noConversion"/>
  </si>
  <si>
    <t>061-688-8732</t>
    <phoneticPr fontId="10" type="noConversion"/>
  </si>
  <si>
    <t>055-680-1772</t>
    <phoneticPr fontId="10" type="noConversion"/>
  </si>
  <si>
    <t>02-2204-7742</t>
    <phoneticPr fontId="10" type="noConversion"/>
  </si>
  <si>
    <t>052-270-4459</t>
    <phoneticPr fontId="10" type="noConversion"/>
  </si>
  <si>
    <t>031-329-4906</t>
    <phoneticPr fontId="10" type="noConversion"/>
  </si>
  <si>
    <t>061-688-8744</t>
    <phoneticPr fontId="10" type="noConversion"/>
  </si>
  <si>
    <t>031-329-4942</t>
    <phoneticPr fontId="10" type="noConversion"/>
  </si>
  <si>
    <t>031-329-4941</t>
    <phoneticPr fontId="10" type="noConversion"/>
  </si>
  <si>
    <t>031-680-1432</t>
    <phoneticPr fontId="10" type="noConversion"/>
  </si>
  <si>
    <t>055-680-1773</t>
    <phoneticPr fontId="10" type="noConversion"/>
  </si>
  <si>
    <t>055-680-1758</t>
    <phoneticPr fontId="10" type="noConversion"/>
  </si>
  <si>
    <t>052-270-4424</t>
    <phoneticPr fontId="10" type="noConversion"/>
  </si>
  <si>
    <t>02-2204-7744</t>
    <phoneticPr fontId="10" type="noConversion"/>
  </si>
  <si>
    <t>031-329-4945</t>
    <phoneticPr fontId="10" type="noConversion"/>
  </si>
  <si>
    <t>061-360-4293</t>
    <phoneticPr fontId="10" type="noConversion"/>
  </si>
  <si>
    <t>061-360-4283</t>
  </si>
  <si>
    <t>061-360-4285</t>
  </si>
  <si>
    <t>031-329-4906</t>
  </si>
  <si>
    <t>제한경쟁</t>
    <phoneticPr fontId="10" type="noConversion"/>
  </si>
  <si>
    <t>일반경쟁</t>
    <phoneticPr fontId="10" type="noConversion"/>
  </si>
  <si>
    <t>노후 퉁신망 교체</t>
    <phoneticPr fontId="10" type="noConversion"/>
  </si>
  <si>
    <t>2024년도 알뜰주유소 시설개선 업체 선정</t>
    <phoneticPr fontId="10" type="noConversion"/>
  </si>
  <si>
    <t>지급자재(순환아스팔트콘트리트) 구매</t>
  </si>
  <si>
    <t>Buoy 기자재(저장품) 구매</t>
  </si>
  <si>
    <t>거제 침입감지설비 설치공사용 지급자재 구매</t>
  </si>
  <si>
    <t>용인 침입감지설비 설치공사용 지급자재 구매</t>
  </si>
  <si>
    <t>1/2 Reinforced 수중호스</t>
  </si>
  <si>
    <t>노후 전산장비(서버 등) 교체</t>
    <phoneticPr fontId="10" type="noConversion"/>
  </si>
  <si>
    <t>포소화약제 구매(설치포함)</t>
  </si>
  <si>
    <t>Mainline 수중호스</t>
  </si>
  <si>
    <t xml:space="preserve">국내 동해 8/6-1광구 북부지역 탐사시추를 위한 벤토나이트 </t>
    <phoneticPr fontId="10" type="noConversion"/>
  </si>
  <si>
    <t>입출하부두 긴급보수 자재(방충재 등) 구매</t>
  </si>
  <si>
    <t>입출하부두 긴급보수 주요자재(고무 방충재 등) 구매</t>
  </si>
  <si>
    <t>Reinforced 수상호스</t>
  </si>
  <si>
    <t>Rail 수상호스</t>
  </si>
  <si>
    <t>시설팀 카고크레인 구매</t>
    <phoneticPr fontId="10" type="noConversion"/>
  </si>
  <si>
    <t>지급자재(골재) 구매</t>
  </si>
  <si>
    <t>Mooring Hawser</t>
  </si>
  <si>
    <t>Moorling HMainline 수상호스</t>
  </si>
  <si>
    <t>레벨게이지 구매</t>
    <phoneticPr fontId="10" type="noConversion"/>
  </si>
  <si>
    <t>업무용 차량(카니발) 구매</t>
    <phoneticPr fontId="10" type="noConversion"/>
  </si>
  <si>
    <t>안전팀 업무용차량 구매</t>
    <phoneticPr fontId="10" type="noConversion"/>
  </si>
  <si>
    <t>비축지사 및 출장소 하계작업복 구매</t>
    <phoneticPr fontId="10" type="noConversion"/>
  </si>
  <si>
    <t>비축지사 및 출장소 방한복 구매</t>
    <phoneticPr fontId="10" type="noConversion"/>
  </si>
  <si>
    <t>관리팀 업무용차량 구매</t>
    <phoneticPr fontId="10" type="noConversion"/>
  </si>
  <si>
    <t>지상탱크 입하용 유량조절밸브 Actuator 교체</t>
  </si>
  <si>
    <t>로딩암 릴리프 밸브 구매</t>
    <phoneticPr fontId="10" type="noConversion"/>
  </si>
  <si>
    <t>지하공동 Shaft 수동계측구 구매</t>
    <phoneticPr fontId="10" type="noConversion"/>
  </si>
  <si>
    <t>볼탱크 입출하 전동밸브 Actuator 교체</t>
  </si>
  <si>
    <t>소방호스 구매</t>
    <phoneticPr fontId="10" type="noConversion"/>
  </si>
  <si>
    <t>오폐수동 등 UPS 교체</t>
    <phoneticPr fontId="10" type="noConversion"/>
  </si>
  <si>
    <t>해상로딩암 기자재 구매</t>
  </si>
  <si>
    <t>지사장 사택 비품</t>
    <phoneticPr fontId="10" type="noConversion"/>
  </si>
  <si>
    <t>해상 마이크로웨이브 유지보수</t>
  </si>
  <si>
    <t>공기호흡기</t>
    <phoneticPr fontId="10" type="noConversion"/>
  </si>
  <si>
    <t>뉴프로판 공동 입출하 전동밸브 Actuator 교체</t>
  </si>
  <si>
    <t>Sphere (유량계 Prover Sphere )</t>
    <phoneticPr fontId="10" type="noConversion"/>
  </si>
  <si>
    <t>비상전원설비 축전지 교체</t>
    <phoneticPr fontId="10" type="noConversion"/>
  </si>
  <si>
    <t>기존공동 원유펌프 토출V/V Actuator 교체</t>
    <phoneticPr fontId="10" type="noConversion"/>
  </si>
  <si>
    <t>수의계약</t>
    <phoneticPr fontId="10" type="noConversion"/>
  </si>
  <si>
    <t>디지털혁신단</t>
    <phoneticPr fontId="10" type="noConversion"/>
  </si>
  <si>
    <t>글로벌기술센터</t>
    <phoneticPr fontId="10" type="noConversion"/>
  </si>
  <si>
    <t>석유비축처</t>
    <phoneticPr fontId="10" type="noConversion"/>
  </si>
  <si>
    <t>저탄소추진처</t>
    <phoneticPr fontId="10" type="noConversion"/>
  </si>
  <si>
    <t>정보보안팀</t>
    <phoneticPr fontId="10" type="noConversion"/>
  </si>
  <si>
    <t>052-216-2819</t>
    <phoneticPr fontId="10" type="noConversion"/>
  </si>
  <si>
    <t>052-216-5356</t>
  </si>
  <si>
    <t>052-216-5068</t>
  </si>
  <si>
    <t>052-216-2817</t>
    <phoneticPr fontId="10" type="noConversion"/>
  </si>
  <si>
    <t>052-270-4460</t>
  </si>
  <si>
    <t>052-216-3949</t>
    <phoneticPr fontId="10" type="noConversion"/>
  </si>
  <si>
    <t>052-270-4461</t>
  </si>
  <si>
    <t>052-270-4457</t>
  </si>
  <si>
    <t>061-688-8714</t>
    <phoneticPr fontId="10" type="noConversion"/>
  </si>
  <si>
    <t>041-660-4117</t>
    <phoneticPr fontId="10" type="noConversion"/>
  </si>
  <si>
    <t>052-216-5010</t>
    <phoneticPr fontId="10" type="noConversion"/>
  </si>
  <si>
    <t>052-240-4741</t>
    <phoneticPr fontId="10" type="noConversion"/>
  </si>
  <si>
    <t>061-688-8721</t>
    <phoneticPr fontId="10" type="noConversion"/>
  </si>
  <si>
    <t>061-688-8738</t>
    <phoneticPr fontId="10" type="noConversion"/>
  </si>
  <si>
    <t>061-360-4229</t>
  </si>
  <si>
    <t>052-240-4735</t>
    <phoneticPr fontId="10" type="noConversion"/>
  </si>
  <si>
    <t>031-329-4937</t>
    <phoneticPr fontId="10" type="noConversion"/>
  </si>
  <si>
    <t>2025년 석유비축기지 특수경비용역</t>
    <phoneticPr fontId="10" type="noConversion"/>
  </si>
  <si>
    <t>남해대륙붕 석유부존 환경평가(2차년도)</t>
    <phoneticPr fontId="10" type="noConversion"/>
  </si>
  <si>
    <t>석유정보시스템 유지보수 용역</t>
    <phoneticPr fontId="10" type="noConversion"/>
  </si>
  <si>
    <t>한국석유관리원 위탁품질점검 용역</t>
    <phoneticPr fontId="10" type="noConversion"/>
  </si>
  <si>
    <t>그룹웨어 유지보수</t>
    <phoneticPr fontId="10" type="noConversion"/>
  </si>
  <si>
    <t>서해대륙붕 분지발달사 및 암층해석 연구</t>
    <phoneticPr fontId="10" type="noConversion"/>
  </si>
  <si>
    <t>MTN 채권발행관련 용역</t>
    <phoneticPr fontId="10" type="noConversion"/>
  </si>
  <si>
    <t>2024년도 지하비축기지 수리지구화학특성 분석 용역</t>
  </si>
  <si>
    <t>전자조달시스템 유지보수</t>
    <phoneticPr fontId="10" type="noConversion"/>
  </si>
  <si>
    <t>큐브 정기점검 유지보수 용역</t>
    <phoneticPr fontId="10" type="noConversion"/>
  </si>
  <si>
    <t>사후환경영향조사(지하화공사, 운영시)</t>
  </si>
  <si>
    <t>경상보수</t>
    <phoneticPr fontId="10" type="noConversion"/>
  </si>
  <si>
    <t>2025년도 지하수위 무선관측시스템 유지관리용역</t>
  </si>
  <si>
    <t>예방점검 시스템 유지보수</t>
    <phoneticPr fontId="10" type="noConversion"/>
  </si>
  <si>
    <t>악취방지시설 흡수탑 약품투입</t>
    <phoneticPr fontId="10" type="noConversion"/>
  </si>
  <si>
    <t>통합인증시스템 유지보수</t>
    <phoneticPr fontId="10" type="noConversion"/>
  </si>
  <si>
    <t xml:space="preserve"> 지사내 예초작업 </t>
    <phoneticPr fontId="10" type="noConversion"/>
  </si>
  <si>
    <t>윤활성 향상제 구매</t>
    <phoneticPr fontId="10" type="noConversion"/>
  </si>
  <si>
    <t>기지내 제초작업</t>
    <phoneticPr fontId="10" type="noConversion"/>
  </si>
  <si>
    <t>산지관측공 등 제초작업</t>
    <phoneticPr fontId="10" type="noConversion"/>
  </si>
  <si>
    <t>원유선 입출하 검정료</t>
    <phoneticPr fontId="10" type="noConversion"/>
  </si>
  <si>
    <t>재난안전중장기 마스터플랜 구축</t>
    <phoneticPr fontId="10" type="noConversion"/>
  </si>
  <si>
    <t>통합커뮤니케이션 유집보수</t>
    <phoneticPr fontId="10" type="noConversion"/>
  </si>
  <si>
    <t>경영실적보고서 인쇄</t>
    <phoneticPr fontId="10" type="noConversion"/>
  </si>
  <si>
    <t>원유입출하 검정료(항차)</t>
  </si>
  <si>
    <t>해상 발전기엔진류 점검(컨테이너형 발전기 엔진 2대)</t>
    <phoneticPr fontId="10" type="noConversion"/>
  </si>
  <si>
    <t>해상 크레인 점검 및 보수(유압시스템 및 엔진)</t>
    <phoneticPr fontId="10" type="noConversion"/>
  </si>
  <si>
    <t>방호용CCTV 주변  및 행정동 조경수 벌목</t>
    <phoneticPr fontId="10" type="noConversion"/>
  </si>
  <si>
    <t>각종제작(표지판, 설비Tag, 흐름도 등)</t>
    <phoneticPr fontId="10" type="noConversion"/>
  </si>
  <si>
    <t>방호관련 구매/제작</t>
    <phoneticPr fontId="10" type="noConversion"/>
  </si>
  <si>
    <t>산업안전보건표지판설치</t>
    <phoneticPr fontId="10" type="noConversion"/>
  </si>
  <si>
    <t>해상로딩암 사전예방점검(PMI)</t>
    <phoneticPr fontId="10" type="noConversion"/>
  </si>
  <si>
    <t>EAP(근로자지원프로그램) 서비스 운영</t>
    <phoneticPr fontId="10" type="noConversion"/>
  </si>
  <si>
    <t>전기설비 안전진단</t>
    <phoneticPr fontId="10" type="noConversion"/>
  </si>
  <si>
    <t>체크리스트 답변 자료 인쇄</t>
    <phoneticPr fontId="10" type="noConversion"/>
  </si>
  <si>
    <t>내·외곽휀스 제초작업</t>
    <phoneticPr fontId="10" type="noConversion"/>
  </si>
  <si>
    <t>협업시스템 유지보수</t>
    <phoneticPr fontId="10" type="noConversion"/>
  </si>
  <si>
    <t>방호과학화 장비(CCTV) 유지보수용역</t>
    <phoneticPr fontId="10" type="noConversion"/>
  </si>
  <si>
    <t>해외법률정보서비스(Practical Law)</t>
    <phoneticPr fontId="10" type="noConversion"/>
  </si>
  <si>
    <t>SAP DB 암호화 시스템 유지관리</t>
    <phoneticPr fontId="10" type="noConversion"/>
  </si>
  <si>
    <t>고정식 가스감지기 검교정</t>
    <phoneticPr fontId="10" type="noConversion"/>
  </si>
  <si>
    <t>PINN 기법의 3D3P확장을 통한 저류층 시뮬레이션 적용</t>
    <phoneticPr fontId="10" type="noConversion"/>
  </si>
  <si>
    <t>대한민국 안전산업박람회</t>
    <phoneticPr fontId="10" type="noConversion"/>
  </si>
  <si>
    <t>소방시설 종합정밀점검</t>
    <phoneticPr fontId="10" type="noConversion"/>
  </si>
  <si>
    <t>도서정보시스템 소프트웨어 유지관리 용역</t>
    <phoneticPr fontId="10" type="noConversion"/>
  </si>
  <si>
    <t>Nexacro 및 UBI Report 유지관리</t>
    <phoneticPr fontId="10" type="noConversion"/>
  </si>
  <si>
    <t>비축유 정기 품질점검</t>
    <phoneticPr fontId="10" type="noConversion"/>
  </si>
  <si>
    <t>시설 엔진가동 연료유지비</t>
    <phoneticPr fontId="10" type="noConversion"/>
  </si>
  <si>
    <t>해상 무인화 전력설비(태양광, ESS) 유지보수</t>
    <phoneticPr fontId="10" type="noConversion"/>
  </si>
  <si>
    <t>복합악취물질 측정 분석</t>
    <phoneticPr fontId="10" type="noConversion"/>
  </si>
  <si>
    <t>방호과학화 장비 유지보수 용역</t>
    <phoneticPr fontId="10" type="noConversion"/>
  </si>
  <si>
    <t>방호과학화장비 유지보수 용역(CCTV)</t>
    <phoneticPr fontId="10" type="noConversion"/>
  </si>
  <si>
    <t>수질 측정 및 분석</t>
    <phoneticPr fontId="10" type="noConversion"/>
  </si>
  <si>
    <t>배출수 수질분석(신설 폐수처리설비)</t>
    <phoneticPr fontId="10" type="noConversion"/>
  </si>
  <si>
    <t>자가용 전기설비 안전진단</t>
    <phoneticPr fontId="10" type="noConversion"/>
  </si>
  <si>
    <t xml:space="preserve">폐수처리설비 수질 측정 및 분석 </t>
    <phoneticPr fontId="10" type="noConversion"/>
  </si>
  <si>
    <t>비점오염저감시설 맨홀청소</t>
    <phoneticPr fontId="10" type="noConversion"/>
  </si>
  <si>
    <t>갱내 수벽공 청소</t>
    <phoneticPr fontId="10" type="noConversion"/>
  </si>
  <si>
    <t>정수처리설비(고정식 잔류 염소측정기)</t>
    <phoneticPr fontId="10" type="noConversion"/>
  </si>
  <si>
    <t>전기실 에어컨 수리</t>
    <phoneticPr fontId="10" type="noConversion"/>
  </si>
  <si>
    <t>개인종합평가 개선 연구용역</t>
    <phoneticPr fontId="10" type="noConversion"/>
  </si>
  <si>
    <t>저장탱크 중간검사</t>
    <phoneticPr fontId="10" type="noConversion"/>
  </si>
  <si>
    <t>2025년도 본사 무정전전원공급장치 유지관리 용역</t>
    <phoneticPr fontId="10" type="noConversion"/>
  </si>
  <si>
    <t>자가처리설비 청소용역</t>
    <phoneticPr fontId="10" type="noConversion"/>
  </si>
  <si>
    <t>CCTV 유지보수 용역</t>
    <phoneticPr fontId="10" type="noConversion"/>
  </si>
  <si>
    <t>방호과학화장비 유지보수 용역</t>
    <phoneticPr fontId="10" type="noConversion"/>
  </si>
  <si>
    <t>울산건설출장소 가설사무실 가구 임대</t>
    <phoneticPr fontId="10" type="noConversion"/>
  </si>
  <si>
    <t>추락방지 시설물 보완대상 적정성 진단 용역</t>
    <phoneticPr fontId="10" type="noConversion"/>
  </si>
  <si>
    <t>고정용 가스감지기 검교정 용역</t>
    <phoneticPr fontId="10" type="noConversion"/>
  </si>
  <si>
    <t>로앤비/온주 서비스 용역</t>
    <phoneticPr fontId="10" type="noConversion"/>
  </si>
  <si>
    <t>복합악취 측정</t>
    <phoneticPr fontId="10" type="noConversion"/>
  </si>
  <si>
    <t>원유탱크 폼댐 슬러지 제거</t>
    <phoneticPr fontId="10" type="noConversion"/>
  </si>
  <si>
    <t>원유탱크 Water Drain Pit 청소</t>
    <phoneticPr fontId="10" type="noConversion"/>
  </si>
  <si>
    <t>경영환경 분석 용역</t>
    <phoneticPr fontId="10" type="noConversion"/>
  </si>
  <si>
    <t>국내 동해 8,6-1광구 북부지역 탐사시추를 위한 연료구매 용역</t>
    <phoneticPr fontId="10" type="noConversion"/>
  </si>
  <si>
    <t>국내 동해 8/6-1광구 북부지역 탐사시추를 위한 선박대리점 용역</t>
    <phoneticPr fontId="10" type="noConversion"/>
  </si>
  <si>
    <t>국내 동해 8/6-1광구 북부지역 탐사시추를 위한 시추보험 용역</t>
    <phoneticPr fontId="10" type="noConversion"/>
  </si>
  <si>
    <t>외부회계감사용역</t>
  </si>
  <si>
    <t>기념품 구매 및 지급대행 용역</t>
    <phoneticPr fontId="10" type="noConversion"/>
  </si>
  <si>
    <t>서산지사 입출하부두 시설관리용역</t>
    <phoneticPr fontId="10" type="noConversion"/>
  </si>
  <si>
    <t>평택 수소허브 프로젝트 사업모델 타당성분석</t>
  </si>
  <si>
    <t>여수 수소허브 프로젝트 사업모델 타당성분석</t>
  </si>
  <si>
    <t>스마트 재난대비 시스템 구축</t>
    <phoneticPr fontId="10" type="noConversion"/>
  </si>
  <si>
    <t>원유 및 제품탱크 비파괴검사용역</t>
  </si>
  <si>
    <t>2024년도 공개채용 대행용역</t>
    <phoneticPr fontId="10" type="noConversion"/>
  </si>
  <si>
    <t>청정 폼소화약제 교체</t>
  </si>
  <si>
    <t>곡성지사 친환경 포소화약제 교체</t>
  </si>
  <si>
    <t>입출하부두 준설공사 실시설계</t>
  </si>
  <si>
    <t>e-감사 및 업무지원 시스템 운영 및 유지보수</t>
    <phoneticPr fontId="10" type="noConversion"/>
  </si>
  <si>
    <t>대기오염물질 자가측정 용역</t>
    <phoneticPr fontId="10" type="noConversion"/>
  </si>
  <si>
    <t>상시회계자문용역</t>
  </si>
  <si>
    <t>국내 동해 8/6-1광구 북부지역 탐사시추를 위한 산업폐기물</t>
    <phoneticPr fontId="10" type="noConversion"/>
  </si>
  <si>
    <t>평택 LPG기지 비축유종전환 공사 비파괴검사 용역</t>
  </si>
  <si>
    <t>동해 제품탱크 비파괴검사용역</t>
  </si>
  <si>
    <t>울산 북항(KET) 투자유치 법률자문</t>
  </si>
  <si>
    <t>곡성 제품탱크 비파괴검사용역</t>
  </si>
  <si>
    <t>곡성지사 제품탱크 비파괴검사</t>
  </si>
  <si>
    <t xml:space="preserve">암모니아 전략비축 필요성 연구 </t>
  </si>
  <si>
    <t>세계지질과학총회(IGC) 홍보부스 설치 및 운영</t>
    <phoneticPr fontId="10" type="noConversion"/>
  </si>
  <si>
    <t>지진가속도계측시스템 점검 및 유지보수</t>
  </si>
  <si>
    <t>입출하부두 정밀안전점검 용역</t>
  </si>
  <si>
    <t>항만시설 수중조사</t>
    <phoneticPr fontId="10" type="noConversion"/>
  </si>
  <si>
    <t>울산 북항(KET) 준공식 행사 용역</t>
  </si>
  <si>
    <t>내부회계평가용역</t>
    <phoneticPr fontId="10" type="noConversion"/>
  </si>
  <si>
    <t>스마트안전시스템 2차 구축용역</t>
    <phoneticPr fontId="10" type="noConversion"/>
  </si>
  <si>
    <t>울산 북항(KET) 지분 가치평가 용역</t>
    <phoneticPr fontId="10" type="noConversion"/>
  </si>
  <si>
    <t>안전관련 정부평가 대응 컨설팅(안전수준, 중대재해,등급제 등)</t>
    <phoneticPr fontId="10" type="noConversion"/>
  </si>
  <si>
    <t>ISO14001 갱신심사 및 사후심사 (사후)</t>
    <phoneticPr fontId="10" type="noConversion"/>
  </si>
  <si>
    <t>국내 동해 8/6-1광구 북부지역 탐사시추를 위한 개인안정장비 및 보호복</t>
    <phoneticPr fontId="10" type="noConversion"/>
  </si>
  <si>
    <t>국내 동해 8/6-1광구 북부지역 탐사시추를 위한 케이싱 검사 및 부대비용</t>
    <phoneticPr fontId="10" type="noConversion"/>
  </si>
  <si>
    <t>동해가스전 감시선 운영용역</t>
  </si>
  <si>
    <t>국내 동해 8/6-1광구 북부지역 탐사시추를 위한 헬리콥터 용역</t>
    <phoneticPr fontId="10" type="noConversion"/>
  </si>
  <si>
    <t>동해가스전 헬리콥터 운영용역</t>
  </si>
  <si>
    <t>국내 동해 8/6-1광구 북부지역 탐사시추를 위한 보급기지(항만시설) 용역</t>
    <phoneticPr fontId="10" type="noConversion"/>
  </si>
  <si>
    <t>국내 해양 탄성파탐사자료 전산재처리 기술 자문 용역</t>
    <phoneticPr fontId="10" type="noConversion"/>
  </si>
  <si>
    <t>안전검사(Bjuoy 수상/수중 Hose 정밀점검)</t>
  </si>
  <si>
    <t>국내 동해 8/6-1광구 북부지역 탐사시추를 위한 벌크자재 관리</t>
    <phoneticPr fontId="10" type="noConversion"/>
  </si>
  <si>
    <t>원유 및 제품탱크 비파괴검사</t>
  </si>
  <si>
    <t>동해가스전 시설관리점검용역</t>
  </si>
  <si>
    <t>'24년 ACOMES총회 행사 용역</t>
    <phoneticPr fontId="10" type="noConversion"/>
  </si>
  <si>
    <t>부두 준설공사 실시설계</t>
  </si>
  <si>
    <t>직무체계 개선용역</t>
    <phoneticPr fontId="10" type="noConversion"/>
  </si>
  <si>
    <t>제품탱크 비파괴검사</t>
  </si>
  <si>
    <t>방사선 사용허가</t>
    <phoneticPr fontId="10" type="noConversion"/>
  </si>
  <si>
    <t>국내 동해 8/6-1광구 북부지역 탐사시추를 위한 화약류 수출입대행 용역</t>
    <phoneticPr fontId="10" type="noConversion"/>
  </si>
  <si>
    <t>직원 통근버스 임차료(25인승)</t>
  </si>
  <si>
    <t>해저지형조사</t>
    <phoneticPr fontId="10" type="noConversion"/>
  </si>
  <si>
    <t>제2종 시설물 정밀안전 점검</t>
  </si>
  <si>
    <t>제1종 시설물(원유부두) 정밀안전점검</t>
  </si>
  <si>
    <t>제2종 시설물(옹벽) 정밀안전점검</t>
  </si>
  <si>
    <t>울산지사 안전관리 LED 전광판 제작 설치</t>
    <phoneticPr fontId="10" type="noConversion"/>
  </si>
  <si>
    <t>악취방지시설 흡수탁 설계용역</t>
    <phoneticPr fontId="10" type="noConversion"/>
  </si>
  <si>
    <t>펌프 전문가 진동점검 용역</t>
    <phoneticPr fontId="10" type="noConversion"/>
  </si>
  <si>
    <t>방호설비 유지보수 용역</t>
    <phoneticPr fontId="10" type="noConversion"/>
  </si>
  <si>
    <t>방호과학화설비 유지보수 용역</t>
    <phoneticPr fontId="10" type="noConversion"/>
  </si>
  <si>
    <t>지상탱크 침하량 측정용역</t>
    <phoneticPr fontId="10" type="noConversion"/>
  </si>
  <si>
    <t>고정식 가스감지기 교정</t>
    <phoneticPr fontId="10" type="noConversion"/>
  </si>
  <si>
    <t>국내 동해 8/6-1광구 북부지역 탐사시추를 위한 통관대행</t>
    <phoneticPr fontId="10" type="noConversion"/>
  </si>
  <si>
    <t>울산 북항(KET) 신규 투자유치 주자문용역</t>
  </si>
  <si>
    <t>시추선 위치표정</t>
    <phoneticPr fontId="10" type="noConversion"/>
  </si>
  <si>
    <t>간이해역이용협의 평가(환경영향평가)</t>
    <phoneticPr fontId="10" type="noConversion"/>
  </si>
  <si>
    <t>지명경쟁</t>
  </si>
  <si>
    <t>지명경쟁</t>
    <phoneticPr fontId="10" type="noConversion"/>
  </si>
  <si>
    <t>국내사업개발처</t>
    <phoneticPr fontId="10" type="noConversion"/>
  </si>
  <si>
    <t>유통사업처</t>
    <phoneticPr fontId="10" type="noConversion"/>
  </si>
  <si>
    <t>재무처</t>
    <phoneticPr fontId="10" type="noConversion"/>
  </si>
  <si>
    <t>안전환경보안처</t>
    <phoneticPr fontId="10" type="noConversion"/>
  </si>
  <si>
    <t>경영전략처</t>
    <phoneticPr fontId="10" type="noConversion"/>
  </si>
  <si>
    <t>SHE 추진실</t>
    <phoneticPr fontId="10" type="noConversion"/>
  </si>
  <si>
    <t>법무팀</t>
    <phoneticPr fontId="10" type="noConversion"/>
  </si>
  <si>
    <t>SHE추진실</t>
    <phoneticPr fontId="10" type="noConversion"/>
  </si>
  <si>
    <t>스마트데이터센터</t>
    <phoneticPr fontId="10" type="noConversion"/>
  </si>
  <si>
    <t>인재경영처</t>
    <phoneticPr fontId="10" type="noConversion"/>
  </si>
  <si>
    <t>에너지인프라사업처</t>
    <phoneticPr fontId="10" type="noConversion"/>
  </si>
  <si>
    <t>SHE실행팀</t>
    <phoneticPr fontId="10" type="noConversion"/>
  </si>
  <si>
    <t>수소암모니아사업단</t>
    <phoneticPr fontId="10" type="noConversion"/>
  </si>
  <si>
    <t>동해지사</t>
    <phoneticPr fontId="10" type="noConversion"/>
  </si>
  <si>
    <t>052-216-5007</t>
    <phoneticPr fontId="10" type="noConversion"/>
  </si>
  <si>
    <t>052-216-5026</t>
    <phoneticPr fontId="10" type="noConversion"/>
  </si>
  <si>
    <t>052-216-3137</t>
    <phoneticPr fontId="10" type="noConversion"/>
  </si>
  <si>
    <t>052-216-2827</t>
    <phoneticPr fontId="10" type="noConversion"/>
  </si>
  <si>
    <t>052-216-5433</t>
    <phoneticPr fontId="10" type="noConversion"/>
  </si>
  <si>
    <t>052-216-2829</t>
    <phoneticPr fontId="10" type="noConversion"/>
  </si>
  <si>
    <t>052-216-3132</t>
    <phoneticPr fontId="10" type="noConversion"/>
  </si>
  <si>
    <t>052-216-2430</t>
    <phoneticPr fontId="10" type="noConversion"/>
  </si>
  <si>
    <t>052-216-5027</t>
    <phoneticPr fontId="10" type="noConversion"/>
  </si>
  <si>
    <t>052-216-2845</t>
    <phoneticPr fontId="10" type="noConversion"/>
  </si>
  <si>
    <t>052-216-2823</t>
    <phoneticPr fontId="10" type="noConversion"/>
  </si>
  <si>
    <t>052-270-4447</t>
    <phoneticPr fontId="10" type="noConversion"/>
  </si>
  <si>
    <t>052-270-4427</t>
    <phoneticPr fontId="10" type="noConversion"/>
  </si>
  <si>
    <t>052-270-4456</t>
    <phoneticPr fontId="10" type="noConversion"/>
  </si>
  <si>
    <t>052-216-5030</t>
    <phoneticPr fontId="10" type="noConversion"/>
  </si>
  <si>
    <t>061-688-8722</t>
    <phoneticPr fontId="10" type="noConversion"/>
  </si>
  <si>
    <t>031-680-1413</t>
    <phoneticPr fontId="10" type="noConversion"/>
  </si>
  <si>
    <t>031-329-4938</t>
    <phoneticPr fontId="10" type="noConversion"/>
  </si>
  <si>
    <t>041-660-4116</t>
    <phoneticPr fontId="10" type="noConversion"/>
  </si>
  <si>
    <t>052-270-4432</t>
    <phoneticPr fontId="10" type="noConversion"/>
  </si>
  <si>
    <t>052-216-2908</t>
    <phoneticPr fontId="10" type="noConversion"/>
  </si>
  <si>
    <t>052-216-3529</t>
    <phoneticPr fontId="10" type="noConversion"/>
  </si>
  <si>
    <t>052-270-4431</t>
    <phoneticPr fontId="10" type="noConversion"/>
  </si>
  <si>
    <t>052-216-4759</t>
    <phoneticPr fontId="10" type="noConversion"/>
  </si>
  <si>
    <t>052-270-4442</t>
    <phoneticPr fontId="10" type="noConversion"/>
  </si>
  <si>
    <t>052-270-4422</t>
    <phoneticPr fontId="10" type="noConversion"/>
  </si>
  <si>
    <t>055-680-1746</t>
    <phoneticPr fontId="10" type="noConversion"/>
  </si>
  <si>
    <t>052-216-2780</t>
    <phoneticPr fontId="10" type="noConversion"/>
  </si>
  <si>
    <t>052-216-2283</t>
    <phoneticPr fontId="10" type="noConversion"/>
  </si>
  <si>
    <t>052-216-2826</t>
    <phoneticPr fontId="10" type="noConversion"/>
  </si>
  <si>
    <t>052-216-3646</t>
    <phoneticPr fontId="10" type="noConversion"/>
  </si>
  <si>
    <t>052-216-2907</t>
    <phoneticPr fontId="10" type="noConversion"/>
  </si>
  <si>
    <t>055-680-1741</t>
    <phoneticPr fontId="10" type="noConversion"/>
  </si>
  <si>
    <t>052-216-2512</t>
    <phoneticPr fontId="10" type="noConversion"/>
  </si>
  <si>
    <t>052-680-1778</t>
    <phoneticPr fontId="10" type="noConversion"/>
  </si>
  <si>
    <t>052-680-1777</t>
    <phoneticPr fontId="10" type="noConversion"/>
  </si>
  <si>
    <t>055-680-1745</t>
    <phoneticPr fontId="10" type="noConversion"/>
  </si>
  <si>
    <t>02-2204-7737</t>
    <phoneticPr fontId="10" type="noConversion"/>
  </si>
  <si>
    <t>052-270-4462</t>
    <phoneticPr fontId="10" type="noConversion"/>
  </si>
  <si>
    <t>052-216-2710</t>
    <phoneticPr fontId="10" type="noConversion"/>
  </si>
  <si>
    <t>061-360-4282</t>
    <phoneticPr fontId="10" type="noConversion"/>
  </si>
  <si>
    <t>052-216-2816</t>
    <phoneticPr fontId="10" type="noConversion"/>
  </si>
  <si>
    <t>052-216-5353</t>
    <phoneticPr fontId="10" type="noConversion"/>
  </si>
  <si>
    <t>052-216-5013</t>
    <phoneticPr fontId="10" type="noConversion"/>
  </si>
  <si>
    <t>052-216-2267</t>
    <phoneticPr fontId="10" type="noConversion"/>
  </si>
  <si>
    <t>041-660-4128</t>
    <phoneticPr fontId="10" type="noConversion"/>
  </si>
  <si>
    <t>052-216-3509</t>
    <phoneticPr fontId="10" type="noConversion"/>
  </si>
  <si>
    <t>052-216-3954</t>
    <phoneticPr fontId="10" type="noConversion"/>
  </si>
  <si>
    <t>052-216-3947</t>
    <phoneticPr fontId="10" type="noConversion"/>
  </si>
  <si>
    <t>052-216-3945</t>
    <phoneticPr fontId="10" type="noConversion"/>
  </si>
  <si>
    <t>052-216-2446</t>
    <phoneticPr fontId="10" type="noConversion"/>
  </si>
  <si>
    <t>052-216-2768</t>
    <phoneticPr fontId="10" type="noConversion"/>
  </si>
  <si>
    <t>041-660-4129</t>
    <phoneticPr fontId="10" type="noConversion"/>
  </si>
  <si>
    <t>052-216-5302</t>
    <phoneticPr fontId="10" type="noConversion"/>
  </si>
  <si>
    <t>052-216-5015</t>
    <phoneticPr fontId="10" type="noConversion"/>
  </si>
  <si>
    <t>052-216-5067</t>
    <phoneticPr fontId="10" type="noConversion"/>
  </si>
  <si>
    <t>052-216-2706</t>
    <phoneticPr fontId="10" type="noConversion"/>
  </si>
  <si>
    <t>031-329-4933</t>
    <phoneticPr fontId="10" type="noConversion"/>
  </si>
  <si>
    <t>061-360-4281</t>
    <phoneticPr fontId="10" type="noConversion"/>
  </si>
  <si>
    <t>052-216-5065</t>
    <phoneticPr fontId="10" type="noConversion"/>
  </si>
  <si>
    <t>052-216-5012</t>
    <phoneticPr fontId="10" type="noConversion"/>
  </si>
  <si>
    <t>052-216-2444</t>
    <phoneticPr fontId="10" type="noConversion"/>
  </si>
  <si>
    <t>052-216-5329</t>
    <phoneticPr fontId="10" type="noConversion"/>
  </si>
  <si>
    <t>052-216-5348</t>
    <phoneticPr fontId="10" type="noConversion"/>
  </si>
  <si>
    <t>052-216-5551</t>
    <phoneticPr fontId="10" type="noConversion"/>
  </si>
  <si>
    <t>052-216-3130</t>
    <phoneticPr fontId="10" type="noConversion"/>
  </si>
  <si>
    <t>052-216-5069</t>
    <phoneticPr fontId="10" type="noConversion"/>
  </si>
  <si>
    <t>052-216-2644</t>
    <phoneticPr fontId="10" type="noConversion"/>
  </si>
  <si>
    <t>052-216-2449</t>
    <phoneticPr fontId="10" type="noConversion"/>
  </si>
  <si>
    <t>052-216-2926</t>
    <phoneticPr fontId="10" type="noConversion"/>
  </si>
  <si>
    <t>052-216-2925</t>
    <phoneticPr fontId="10" type="noConversion"/>
  </si>
  <si>
    <t>052-216-3948</t>
    <phoneticPr fontId="10" type="noConversion"/>
  </si>
  <si>
    <t>052-216-3124</t>
    <phoneticPr fontId="10" type="noConversion"/>
  </si>
  <si>
    <t>052-216-5005</t>
    <phoneticPr fontId="10" type="noConversion"/>
  </si>
  <si>
    <t>052-216-2705</t>
    <phoneticPr fontId="10" type="noConversion"/>
  </si>
  <si>
    <t>033-520-7844</t>
    <phoneticPr fontId="10" type="noConversion"/>
  </si>
  <si>
    <t>052-216-3148</t>
    <phoneticPr fontId="10" type="noConversion"/>
  </si>
  <si>
    <t>052-270-4421</t>
    <phoneticPr fontId="10" type="noConversion"/>
  </si>
  <si>
    <t>031-329-4943</t>
    <phoneticPr fontId="10" type="noConversion"/>
  </si>
  <si>
    <t>041-680-4150</t>
    <phoneticPr fontId="10" type="noConversion"/>
  </si>
  <si>
    <t>041-660-4148</t>
    <phoneticPr fontId="1" type="noConversion"/>
  </si>
  <si>
    <t>041-660-4147</t>
    <phoneticPr fontId="10" type="noConversion"/>
  </si>
  <si>
    <t>041-660-4141</t>
    <phoneticPr fontId="1" type="noConversion"/>
  </si>
  <si>
    <t>041-660-4142</t>
    <phoneticPr fontId="10" type="noConversion"/>
  </si>
  <si>
    <t>041-660-4145</t>
    <phoneticPr fontId="10" type="noConversion"/>
  </si>
  <si>
    <t>041-660-4143</t>
    <phoneticPr fontId="10" type="noConversion"/>
  </si>
  <si>
    <t>041-660-4151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</si>
</sst>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_ "/>
    <numFmt numFmtId="177" formatCode="#,##0_);[Red]\(#,##0\)"/>
    <numFmt numFmtId="178" formatCode="#,##0\ ;&quot;△&quot;#,##0\ ;\-\ ;@"/>
    <numFmt numFmtId="179" formatCode="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1" fontId="2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shrinkToFit="1"/>
    </xf>
    <xf numFmtId="41" fontId="2" fillId="0" borderId="3" xfId="1" applyFont="1" applyBorder="1" applyAlignment="1">
      <alignment horizontal="right" vertical="center"/>
    </xf>
    <xf numFmtId="41" fontId="2" fillId="0" borderId="1" xfId="1" applyFont="1" applyBorder="1" applyAlignment="1">
      <alignment horizontal="right" vertical="center"/>
    </xf>
    <xf numFmtId="178" fontId="8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179" fontId="2" fillId="0" borderId="1" xfId="0" applyNumberFormat="1" applyFont="1" applyBorder="1" applyAlignment="1">
      <alignment horizontal="center" vertical="center"/>
    </xf>
    <xf numFmtId="179" fontId="2" fillId="0" borderId="1" xfId="0" applyNumberFormat="1" applyFont="1" applyFill="1" applyBorder="1" applyAlignment="1">
      <alignment horizontal="center" vertical="center"/>
    </xf>
    <xf numFmtId="179" fontId="8" fillId="0" borderId="1" xfId="0" applyNumberFormat="1" applyFont="1" applyFill="1" applyBorder="1" applyAlignment="1">
      <alignment horizontal="center" vertical="center"/>
    </xf>
    <xf numFmtId="179" fontId="8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right" vertical="center"/>
    </xf>
    <xf numFmtId="41" fontId="2" fillId="0" borderId="1" xfId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right" vertical="center"/>
    </xf>
    <xf numFmtId="178" fontId="2" fillId="0" borderId="1" xfId="0" applyNumberFormat="1" applyFont="1" applyFill="1" applyBorder="1" applyAlignment="1" applyProtection="1">
      <alignment horizontal="center" vertical="center" shrinkToFit="1"/>
    </xf>
    <xf numFmtId="177" fontId="2" fillId="0" borderId="1" xfId="0" applyNumberFormat="1" applyFont="1" applyFill="1" applyBorder="1" applyAlignment="1">
      <alignment horizontal="right" vertical="center" shrinkToFit="1"/>
    </xf>
    <xf numFmtId="177" fontId="2" fillId="0" borderId="3" xfId="1" applyNumberFormat="1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1652;&#54665;&#51473;/&#54665;&#51221;&#50629;&#47924;/&#54856;&#54168;&#51060;&#51648;%20&#49324;&#51204;&#51221;&#48372;&#44277;&#54364;/&#48156;&#51452;&#44228;&#54925;(2023&#45380;)/2023&#45380;&#46020;%20&#48156;&#51452;&#44228;&#54925;(&#44277;&#49324;)_v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51652;&#54665;&#51473;/&#54665;&#51221;&#50629;&#47924;/&#54856;&#54168;&#51060;&#51648;%20&#49324;&#51204;&#51221;&#48372;&#44277;&#54364;/&#48156;&#51452;&#44228;&#54925;(2023&#45380;)/2023&#45380;&#46020;%20&#48156;&#51452;&#44228;&#54925;(&#47932;&#54408;)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Sheet2"/>
    </sheetNames>
    <sheetDataSet>
      <sheetData sheetId="0" refreshError="1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312"/>
  <sheetViews>
    <sheetView tabSelected="1" workbookViewId="0"/>
  </sheetViews>
  <sheetFormatPr defaultRowHeight="16.5" x14ac:dyDescent="0.3"/>
  <cols>
    <col min="1" max="1" width="1.625" customWidth="1"/>
    <col min="2" max="3" width="7.875" style="10" customWidth="1"/>
    <col min="4" max="4" width="47.25" style="10" bestFit="1" customWidth="1"/>
    <col min="5" max="5" width="12.25" style="10" customWidth="1"/>
    <col min="6" max="6" width="8.75" style="10" bestFit="1" customWidth="1"/>
    <col min="7" max="7" width="12.375" style="10" customWidth="1"/>
    <col min="8" max="8" width="16.375" customWidth="1"/>
    <col min="9" max="9" width="19.25" style="10" bestFit="1" customWidth="1"/>
    <col min="10" max="10" width="12.875" style="10" customWidth="1"/>
  </cols>
  <sheetData>
    <row r="1" spans="2:10" ht="20.25" x14ac:dyDescent="0.3">
      <c r="B1" s="22" t="s">
        <v>102</v>
      </c>
      <c r="C1" s="11"/>
      <c r="D1" s="7"/>
      <c r="E1" s="7"/>
      <c r="F1" s="7"/>
      <c r="G1" s="7"/>
      <c r="H1" s="8"/>
      <c r="I1" s="7"/>
      <c r="J1" s="7"/>
    </row>
    <row r="2" spans="2:10" ht="6.75" customHeight="1" x14ac:dyDescent="0.3"/>
    <row r="3" spans="2:10" ht="17.25" thickBot="1" x14ac:dyDescent="0.35">
      <c r="B3" s="5" t="s">
        <v>0</v>
      </c>
      <c r="C3" s="5" t="s">
        <v>78</v>
      </c>
      <c r="D3" s="5" t="s">
        <v>50</v>
      </c>
      <c r="E3" s="5" t="s">
        <v>79</v>
      </c>
      <c r="F3" s="5" t="s">
        <v>80</v>
      </c>
      <c r="G3" s="5" t="s">
        <v>7</v>
      </c>
      <c r="H3" s="6" t="s">
        <v>82</v>
      </c>
      <c r="I3" s="6" t="s">
        <v>101</v>
      </c>
      <c r="J3" s="5" t="s">
        <v>83</v>
      </c>
    </row>
    <row r="4" spans="2:10" ht="17.25" thickTop="1" x14ac:dyDescent="0.3">
      <c r="B4" s="2">
        <v>1</v>
      </c>
      <c r="C4" s="12">
        <v>2024</v>
      </c>
      <c r="D4" s="23" t="s">
        <v>147</v>
      </c>
      <c r="E4" s="2">
        <v>1</v>
      </c>
      <c r="F4" s="13" t="s">
        <v>84</v>
      </c>
      <c r="G4" s="2" t="s">
        <v>234</v>
      </c>
      <c r="H4" s="24">
        <f>58798000*1.1</f>
        <v>64677800.000000007</v>
      </c>
      <c r="I4" s="39" t="s">
        <v>199</v>
      </c>
      <c r="J4" s="39" t="s">
        <v>209</v>
      </c>
    </row>
    <row r="5" spans="2:10" x14ac:dyDescent="0.3">
      <c r="B5" s="2">
        <v>2</v>
      </c>
      <c r="C5" s="12">
        <v>2024</v>
      </c>
      <c r="D5" s="2" t="s">
        <v>235</v>
      </c>
      <c r="E5" s="28">
        <v>1</v>
      </c>
      <c r="F5" s="20" t="s">
        <v>93</v>
      </c>
      <c r="G5" s="20" t="s">
        <v>39</v>
      </c>
      <c r="H5" s="3">
        <v>4180000000</v>
      </c>
      <c r="I5" s="18" t="s">
        <v>275</v>
      </c>
      <c r="J5" s="18" t="s">
        <v>280</v>
      </c>
    </row>
    <row r="6" spans="2:10" x14ac:dyDescent="0.3">
      <c r="B6" s="2">
        <v>3</v>
      </c>
      <c r="C6" s="12">
        <v>2024</v>
      </c>
      <c r="D6" s="2" t="s">
        <v>236</v>
      </c>
      <c r="E6" s="28">
        <v>1</v>
      </c>
      <c r="F6" s="20" t="s">
        <v>93</v>
      </c>
      <c r="G6" s="2" t="s">
        <v>39</v>
      </c>
      <c r="H6" s="3">
        <v>2500000000</v>
      </c>
      <c r="I6" s="18" t="s">
        <v>97</v>
      </c>
      <c r="J6" s="18" t="s">
        <v>98</v>
      </c>
    </row>
    <row r="7" spans="2:10" x14ac:dyDescent="0.3">
      <c r="B7" s="2">
        <v>4</v>
      </c>
      <c r="C7" s="12">
        <v>2024</v>
      </c>
      <c r="D7" s="2" t="s">
        <v>237</v>
      </c>
      <c r="E7" s="28">
        <v>1</v>
      </c>
      <c r="F7" s="20" t="s">
        <v>93</v>
      </c>
      <c r="G7" s="2" t="s">
        <v>233</v>
      </c>
      <c r="H7" s="3">
        <v>1228698860</v>
      </c>
      <c r="I7" s="18" t="s">
        <v>53</v>
      </c>
      <c r="J7" s="18" t="s">
        <v>281</v>
      </c>
    </row>
    <row r="8" spans="2:10" x14ac:dyDescent="0.3">
      <c r="B8" s="2">
        <v>5</v>
      </c>
      <c r="C8" s="12">
        <v>2024</v>
      </c>
      <c r="D8" s="2" t="s">
        <v>251</v>
      </c>
      <c r="E8" s="28">
        <v>1</v>
      </c>
      <c r="F8" s="20" t="s">
        <v>93</v>
      </c>
      <c r="G8" s="2" t="s">
        <v>39</v>
      </c>
      <c r="H8" s="3">
        <v>96938050</v>
      </c>
      <c r="I8" s="18" t="s">
        <v>53</v>
      </c>
      <c r="J8" s="18" t="s">
        <v>281</v>
      </c>
    </row>
    <row r="9" spans="2:10" x14ac:dyDescent="0.3">
      <c r="B9" s="2">
        <v>6</v>
      </c>
      <c r="C9" s="12">
        <v>2024</v>
      </c>
      <c r="D9" s="37" t="s">
        <v>301</v>
      </c>
      <c r="E9" s="2">
        <v>1</v>
      </c>
      <c r="F9" s="13" t="s">
        <v>81</v>
      </c>
      <c r="G9" s="2" t="s">
        <v>42</v>
      </c>
      <c r="H9" s="38">
        <v>279621000</v>
      </c>
      <c r="I9" s="18" t="s">
        <v>275</v>
      </c>
      <c r="J9" s="18" t="s">
        <v>459</v>
      </c>
    </row>
    <row r="10" spans="2:10" x14ac:dyDescent="0.3">
      <c r="B10" s="2">
        <v>7</v>
      </c>
      <c r="C10" s="12">
        <v>2024</v>
      </c>
      <c r="D10" s="37" t="s">
        <v>305</v>
      </c>
      <c r="E10" s="2">
        <v>1</v>
      </c>
      <c r="F10" s="13" t="s">
        <v>81</v>
      </c>
      <c r="G10" s="2" t="s">
        <v>42</v>
      </c>
      <c r="H10" s="38">
        <v>129320400.00000001</v>
      </c>
      <c r="I10" s="18" t="s">
        <v>275</v>
      </c>
      <c r="J10" s="18" t="s">
        <v>463</v>
      </c>
    </row>
    <row r="11" spans="2:10" x14ac:dyDescent="0.3">
      <c r="B11" s="2">
        <v>8</v>
      </c>
      <c r="C11" s="12">
        <v>2024</v>
      </c>
      <c r="D11" s="37" t="s">
        <v>307</v>
      </c>
      <c r="E11" s="2">
        <v>1</v>
      </c>
      <c r="F11" s="13" t="s">
        <v>81</v>
      </c>
      <c r="G11" s="2" t="s">
        <v>42</v>
      </c>
      <c r="H11" s="38">
        <v>90429900</v>
      </c>
      <c r="I11" s="18" t="s">
        <v>197</v>
      </c>
      <c r="J11" s="18" t="s">
        <v>465</v>
      </c>
    </row>
    <row r="12" spans="2:10" x14ac:dyDescent="0.3">
      <c r="B12" s="2">
        <v>9</v>
      </c>
      <c r="C12" s="12">
        <v>2024</v>
      </c>
      <c r="D12" s="37" t="s">
        <v>312</v>
      </c>
      <c r="E12" s="2">
        <v>1</v>
      </c>
      <c r="F12" s="13" t="s">
        <v>81</v>
      </c>
      <c r="G12" s="2" t="s">
        <v>42</v>
      </c>
      <c r="H12" s="38">
        <v>38295950</v>
      </c>
      <c r="I12" s="18" t="s">
        <v>275</v>
      </c>
      <c r="J12" s="18" t="s">
        <v>459</v>
      </c>
    </row>
    <row r="13" spans="2:10" x14ac:dyDescent="0.3">
      <c r="B13" s="2">
        <v>10</v>
      </c>
      <c r="C13" s="12">
        <v>2024</v>
      </c>
      <c r="D13" s="37" t="s">
        <v>319</v>
      </c>
      <c r="E13" s="2">
        <v>1</v>
      </c>
      <c r="F13" s="13" t="s">
        <v>81</v>
      </c>
      <c r="G13" s="2" t="s">
        <v>274</v>
      </c>
      <c r="H13" s="38">
        <v>27225000</v>
      </c>
      <c r="I13" s="18" t="s">
        <v>275</v>
      </c>
      <c r="J13" s="18" t="s">
        <v>459</v>
      </c>
    </row>
    <row r="14" spans="2:10" x14ac:dyDescent="0.3">
      <c r="B14" s="2">
        <v>11</v>
      </c>
      <c r="C14" s="12">
        <v>2024</v>
      </c>
      <c r="D14" s="37" t="s">
        <v>77</v>
      </c>
      <c r="E14" s="2">
        <v>1</v>
      </c>
      <c r="F14" s="13" t="s">
        <v>81</v>
      </c>
      <c r="G14" s="2" t="s">
        <v>42</v>
      </c>
      <c r="H14" s="38">
        <v>25697760.000000004</v>
      </c>
      <c r="I14" s="18" t="s">
        <v>275</v>
      </c>
      <c r="J14" s="18" t="s">
        <v>463</v>
      </c>
    </row>
    <row r="15" spans="2:10" x14ac:dyDescent="0.3">
      <c r="B15" s="2">
        <v>12</v>
      </c>
      <c r="C15" s="12">
        <v>2024</v>
      </c>
      <c r="D15" s="37" t="s">
        <v>333</v>
      </c>
      <c r="E15" s="2">
        <v>1</v>
      </c>
      <c r="F15" s="13" t="s">
        <v>81</v>
      </c>
      <c r="G15" s="2" t="s">
        <v>274</v>
      </c>
      <c r="H15" s="38">
        <v>16500000</v>
      </c>
      <c r="I15" s="18" t="s">
        <v>275</v>
      </c>
      <c r="J15" s="18" t="s">
        <v>459</v>
      </c>
    </row>
    <row r="16" spans="2:10" x14ac:dyDescent="0.3">
      <c r="B16" s="2">
        <v>13</v>
      </c>
      <c r="C16" s="12">
        <v>2024</v>
      </c>
      <c r="D16" s="37" t="s">
        <v>334</v>
      </c>
      <c r="E16" s="2">
        <v>1</v>
      </c>
      <c r="F16" s="13" t="s">
        <v>81</v>
      </c>
      <c r="G16" s="2" t="s">
        <v>274</v>
      </c>
      <c r="H16" s="38">
        <v>15892800.000000002</v>
      </c>
      <c r="I16" s="18" t="s">
        <v>198</v>
      </c>
      <c r="J16" s="18" t="s">
        <v>223</v>
      </c>
    </row>
    <row r="17" spans="2:10" x14ac:dyDescent="0.3">
      <c r="B17" s="2">
        <v>14</v>
      </c>
      <c r="C17" s="12">
        <v>2024</v>
      </c>
      <c r="D17" s="37" t="s">
        <v>335</v>
      </c>
      <c r="E17" s="2">
        <v>1</v>
      </c>
      <c r="F17" s="13" t="s">
        <v>81</v>
      </c>
      <c r="G17" s="2" t="s">
        <v>274</v>
      </c>
      <c r="H17" s="38">
        <v>15721106</v>
      </c>
      <c r="I17" s="18" t="s">
        <v>446</v>
      </c>
      <c r="J17" s="18" t="s">
        <v>482</v>
      </c>
    </row>
    <row r="18" spans="2:10" x14ac:dyDescent="0.3">
      <c r="B18" s="2">
        <v>15</v>
      </c>
      <c r="C18" s="12">
        <v>2024</v>
      </c>
      <c r="D18" s="37" t="s">
        <v>336</v>
      </c>
      <c r="E18" s="2">
        <v>1</v>
      </c>
      <c r="F18" s="13" t="s">
        <v>81</v>
      </c>
      <c r="G18" s="2" t="s">
        <v>274</v>
      </c>
      <c r="H18" s="38">
        <v>15664000.000000002</v>
      </c>
      <c r="I18" s="18" t="s">
        <v>275</v>
      </c>
      <c r="J18" s="18" t="s">
        <v>483</v>
      </c>
    </row>
    <row r="19" spans="2:10" x14ac:dyDescent="0.3">
      <c r="B19" s="2">
        <v>16</v>
      </c>
      <c r="C19" s="12">
        <v>2024</v>
      </c>
      <c r="D19" s="37" t="s">
        <v>342</v>
      </c>
      <c r="E19" s="2">
        <v>1</v>
      </c>
      <c r="F19" s="13" t="s">
        <v>81</v>
      </c>
      <c r="G19" s="2" t="s">
        <v>274</v>
      </c>
      <c r="H19" s="38">
        <v>13599999.600000001</v>
      </c>
      <c r="I19" s="18" t="s">
        <v>275</v>
      </c>
      <c r="J19" s="18" t="s">
        <v>463</v>
      </c>
    </row>
    <row r="20" spans="2:10" x14ac:dyDescent="0.3">
      <c r="B20" s="2">
        <v>17</v>
      </c>
      <c r="C20" s="12">
        <v>2024</v>
      </c>
      <c r="D20" s="37" t="s">
        <v>348</v>
      </c>
      <c r="E20" s="2">
        <v>1</v>
      </c>
      <c r="F20" s="13" t="s">
        <v>81</v>
      </c>
      <c r="G20" s="2" t="s">
        <v>274</v>
      </c>
      <c r="H20" s="38">
        <v>12196800.000000002</v>
      </c>
      <c r="I20" s="18" t="s">
        <v>200</v>
      </c>
      <c r="J20" s="18" t="s">
        <v>489</v>
      </c>
    </row>
    <row r="21" spans="2:10" x14ac:dyDescent="0.3">
      <c r="B21" s="2">
        <v>18</v>
      </c>
      <c r="C21" s="12">
        <v>2024</v>
      </c>
      <c r="D21" s="37" t="s">
        <v>361</v>
      </c>
      <c r="E21" s="2">
        <v>1</v>
      </c>
      <c r="F21" s="13" t="s">
        <v>81</v>
      </c>
      <c r="G21" s="2" t="s">
        <v>274</v>
      </c>
      <c r="H21" s="38">
        <v>10836000</v>
      </c>
      <c r="I21" s="18" t="s">
        <v>201</v>
      </c>
      <c r="J21" s="18" t="s">
        <v>217</v>
      </c>
    </row>
    <row r="22" spans="2:10" x14ac:dyDescent="0.3">
      <c r="B22" s="2">
        <v>19</v>
      </c>
      <c r="C22" s="12">
        <v>2024</v>
      </c>
      <c r="D22" s="37" t="s">
        <v>363</v>
      </c>
      <c r="E22" s="2">
        <v>1</v>
      </c>
      <c r="F22" s="13" t="s">
        <v>81</v>
      </c>
      <c r="G22" s="2" t="s">
        <v>274</v>
      </c>
      <c r="H22" s="38">
        <v>10500000</v>
      </c>
      <c r="I22" s="18" t="s">
        <v>450</v>
      </c>
      <c r="J22" s="18" t="s">
        <v>496</v>
      </c>
    </row>
    <row r="23" spans="2:10" x14ac:dyDescent="0.3">
      <c r="B23" s="2">
        <v>20</v>
      </c>
      <c r="C23" s="12">
        <v>2024</v>
      </c>
      <c r="D23" s="37" t="s">
        <v>364</v>
      </c>
      <c r="E23" s="2">
        <v>1</v>
      </c>
      <c r="F23" s="13" t="s">
        <v>81</v>
      </c>
      <c r="G23" s="2" t="s">
        <v>274</v>
      </c>
      <c r="H23" s="38">
        <v>10450000</v>
      </c>
      <c r="I23" s="18" t="s">
        <v>451</v>
      </c>
      <c r="J23" s="18" t="s">
        <v>497</v>
      </c>
    </row>
    <row r="24" spans="2:10" x14ac:dyDescent="0.3">
      <c r="B24" s="2">
        <v>21</v>
      </c>
      <c r="C24" s="12">
        <v>2024</v>
      </c>
      <c r="D24" s="37" t="s">
        <v>386</v>
      </c>
      <c r="E24" s="2">
        <v>1</v>
      </c>
      <c r="F24" s="13" t="s">
        <v>81</v>
      </c>
      <c r="G24" s="2" t="s">
        <v>37</v>
      </c>
      <c r="H24" s="38">
        <v>238645000</v>
      </c>
      <c r="I24" s="18" t="s">
        <v>451</v>
      </c>
      <c r="J24" s="18" t="s">
        <v>514</v>
      </c>
    </row>
    <row r="25" spans="2:10" x14ac:dyDescent="0.3">
      <c r="B25" s="2">
        <v>22</v>
      </c>
      <c r="C25" s="12">
        <v>2024</v>
      </c>
      <c r="D25" s="37" t="s">
        <v>389</v>
      </c>
      <c r="E25" s="2">
        <v>1</v>
      </c>
      <c r="F25" s="13" t="s">
        <v>81</v>
      </c>
      <c r="G25" s="2" t="s">
        <v>37</v>
      </c>
      <c r="H25" s="38">
        <v>189310000</v>
      </c>
      <c r="I25" s="18" t="s">
        <v>450</v>
      </c>
      <c r="J25" s="18" t="s">
        <v>516</v>
      </c>
    </row>
    <row r="26" spans="2:10" x14ac:dyDescent="0.3">
      <c r="B26" s="2">
        <v>23</v>
      </c>
      <c r="C26" s="12">
        <v>2024</v>
      </c>
      <c r="D26" s="37" t="s">
        <v>416</v>
      </c>
      <c r="E26" s="2">
        <v>1</v>
      </c>
      <c r="F26" s="13" t="s">
        <v>81</v>
      </c>
      <c r="G26" s="2" t="s">
        <v>39</v>
      </c>
      <c r="H26" s="38">
        <v>322300000</v>
      </c>
      <c r="I26" s="18" t="s">
        <v>277</v>
      </c>
      <c r="J26" s="18" t="s">
        <v>527</v>
      </c>
    </row>
    <row r="27" spans="2:10" x14ac:dyDescent="0.3">
      <c r="B27" s="2">
        <v>24</v>
      </c>
      <c r="C27" s="12">
        <v>2024</v>
      </c>
      <c r="D27" s="37" t="s">
        <v>430</v>
      </c>
      <c r="E27" s="2">
        <v>1</v>
      </c>
      <c r="F27" s="13" t="s">
        <v>81</v>
      </c>
      <c r="G27" s="2" t="s">
        <v>233</v>
      </c>
      <c r="H27" s="38">
        <v>12062000</v>
      </c>
      <c r="I27" s="18" t="s">
        <v>197</v>
      </c>
      <c r="J27" s="18" t="s">
        <v>226</v>
      </c>
    </row>
    <row r="28" spans="2:10" x14ac:dyDescent="0.3">
      <c r="B28" s="2">
        <v>25</v>
      </c>
      <c r="C28" s="12">
        <v>2024</v>
      </c>
      <c r="D28" s="37" t="s">
        <v>431</v>
      </c>
      <c r="E28" s="2">
        <v>1</v>
      </c>
      <c r="F28" s="13" t="s">
        <v>81</v>
      </c>
      <c r="G28" s="2" t="s">
        <v>233</v>
      </c>
      <c r="H28" s="38">
        <v>11088000</v>
      </c>
      <c r="I28" s="18" t="s">
        <v>196</v>
      </c>
      <c r="J28" s="18" t="s">
        <v>221</v>
      </c>
    </row>
    <row r="29" spans="2:10" x14ac:dyDescent="0.3">
      <c r="B29" s="2">
        <v>26</v>
      </c>
      <c r="C29" s="12">
        <v>2024</v>
      </c>
      <c r="D29" s="23" t="s">
        <v>107</v>
      </c>
      <c r="E29" s="2">
        <v>2</v>
      </c>
      <c r="F29" s="13" t="s">
        <v>84</v>
      </c>
      <c r="G29" s="2" t="s">
        <v>39</v>
      </c>
      <c r="H29" s="25">
        <v>1415214900</v>
      </c>
      <c r="I29" s="39" t="s">
        <v>69</v>
      </c>
      <c r="J29" s="39" t="s">
        <v>76</v>
      </c>
    </row>
    <row r="30" spans="2:10" x14ac:dyDescent="0.3">
      <c r="B30" s="2">
        <v>27</v>
      </c>
      <c r="C30" s="12">
        <v>2024</v>
      </c>
      <c r="D30" s="23" t="s">
        <v>112</v>
      </c>
      <c r="E30" s="2">
        <v>2</v>
      </c>
      <c r="F30" s="13" t="s">
        <v>84</v>
      </c>
      <c r="G30" s="2" t="s">
        <v>39</v>
      </c>
      <c r="H30" s="25">
        <v>469185200.00000006</v>
      </c>
      <c r="I30" s="39" t="s">
        <v>69</v>
      </c>
      <c r="J30" s="39" t="s">
        <v>204</v>
      </c>
    </row>
    <row r="31" spans="2:10" x14ac:dyDescent="0.3">
      <c r="B31" s="2">
        <v>28</v>
      </c>
      <c r="C31" s="12">
        <v>2024</v>
      </c>
      <c r="D31" s="23" t="s">
        <v>114</v>
      </c>
      <c r="E31" s="2">
        <v>2</v>
      </c>
      <c r="F31" s="13" t="s">
        <v>84</v>
      </c>
      <c r="G31" s="2" t="s">
        <v>39</v>
      </c>
      <c r="H31" s="25">
        <v>413919000.00000006</v>
      </c>
      <c r="I31" s="39" t="s">
        <v>69</v>
      </c>
      <c r="J31" s="39" t="s">
        <v>204</v>
      </c>
    </row>
    <row r="32" spans="2:10" x14ac:dyDescent="0.3">
      <c r="B32" s="2">
        <v>29</v>
      </c>
      <c r="C32" s="12">
        <v>2024</v>
      </c>
      <c r="D32" s="23" t="s">
        <v>116</v>
      </c>
      <c r="E32" s="2">
        <v>2</v>
      </c>
      <c r="F32" s="13" t="s">
        <v>84</v>
      </c>
      <c r="G32" s="2" t="s">
        <v>37</v>
      </c>
      <c r="H32" s="25">
        <v>372539400</v>
      </c>
      <c r="I32" s="39" t="s">
        <v>69</v>
      </c>
      <c r="J32" s="39" t="s">
        <v>76</v>
      </c>
    </row>
    <row r="33" spans="2:10" x14ac:dyDescent="0.3">
      <c r="B33" s="2">
        <v>30</v>
      </c>
      <c r="C33" s="12">
        <v>2024</v>
      </c>
      <c r="D33" s="23" t="s">
        <v>131</v>
      </c>
      <c r="E33" s="2">
        <v>2</v>
      </c>
      <c r="F33" s="13" t="s">
        <v>84</v>
      </c>
      <c r="G33" s="2" t="s">
        <v>234</v>
      </c>
      <c r="H33" s="25">
        <f>95396000*1.1</f>
        <v>104935600.00000001</v>
      </c>
      <c r="I33" s="39" t="s">
        <v>199</v>
      </c>
      <c r="J33" s="39" t="s">
        <v>209</v>
      </c>
    </row>
    <row r="34" spans="2:10" x14ac:dyDescent="0.3">
      <c r="B34" s="2">
        <v>31</v>
      </c>
      <c r="C34" s="12">
        <v>2024</v>
      </c>
      <c r="D34" s="23" t="s">
        <v>152</v>
      </c>
      <c r="E34" s="2">
        <v>2</v>
      </c>
      <c r="F34" s="13" t="s">
        <v>84</v>
      </c>
      <c r="G34" s="2" t="s">
        <v>42</v>
      </c>
      <c r="H34" s="25">
        <v>53599700</v>
      </c>
      <c r="I34" s="39" t="s">
        <v>198</v>
      </c>
      <c r="J34" s="39" t="s">
        <v>207</v>
      </c>
    </row>
    <row r="35" spans="2:10" x14ac:dyDescent="0.3">
      <c r="B35" s="2">
        <v>32</v>
      </c>
      <c r="C35" s="12">
        <v>2024</v>
      </c>
      <c r="D35" s="23" t="s">
        <v>155</v>
      </c>
      <c r="E35" s="2">
        <v>2</v>
      </c>
      <c r="F35" s="13" t="s">
        <v>84</v>
      </c>
      <c r="G35" s="2" t="s">
        <v>39</v>
      </c>
      <c r="H35" s="25">
        <v>43617000</v>
      </c>
      <c r="I35" s="39" t="s">
        <v>196</v>
      </c>
      <c r="J35" s="39" t="s">
        <v>219</v>
      </c>
    </row>
    <row r="36" spans="2:10" x14ac:dyDescent="0.3">
      <c r="B36" s="2">
        <v>33</v>
      </c>
      <c r="C36" s="12">
        <v>2024</v>
      </c>
      <c r="D36" s="23" t="s">
        <v>190</v>
      </c>
      <c r="E36" s="2">
        <v>2</v>
      </c>
      <c r="F36" s="13" t="s">
        <v>84</v>
      </c>
      <c r="G36" s="2" t="s">
        <v>234</v>
      </c>
      <c r="H36" s="25">
        <f>10773000*1.1</f>
        <v>11850300.000000002</v>
      </c>
      <c r="I36" s="39" t="s">
        <v>199</v>
      </c>
      <c r="J36" s="39" t="s">
        <v>211</v>
      </c>
    </row>
    <row r="37" spans="2:10" x14ac:dyDescent="0.3">
      <c r="B37" s="2">
        <v>34</v>
      </c>
      <c r="C37" s="12">
        <v>2024</v>
      </c>
      <c r="D37" s="17" t="s">
        <v>250</v>
      </c>
      <c r="E37" s="29">
        <v>2</v>
      </c>
      <c r="F37" s="20" t="s">
        <v>93</v>
      </c>
      <c r="G37" s="17" t="s">
        <v>233</v>
      </c>
      <c r="H37" s="35">
        <v>113240000</v>
      </c>
      <c r="I37" s="14" t="s">
        <v>199</v>
      </c>
      <c r="J37" s="14" t="s">
        <v>211</v>
      </c>
    </row>
    <row r="38" spans="2:10" x14ac:dyDescent="0.3">
      <c r="B38" s="2">
        <v>35</v>
      </c>
      <c r="C38" s="12">
        <v>2024</v>
      </c>
      <c r="D38" s="17" t="s">
        <v>255</v>
      </c>
      <c r="E38" s="29">
        <v>2</v>
      </c>
      <c r="F38" s="20" t="s">
        <v>93</v>
      </c>
      <c r="G38" s="17" t="s">
        <v>233</v>
      </c>
      <c r="H38" s="35">
        <v>51190000</v>
      </c>
      <c r="I38" s="14" t="s">
        <v>199</v>
      </c>
      <c r="J38" s="14" t="s">
        <v>288</v>
      </c>
    </row>
    <row r="39" spans="2:10" x14ac:dyDescent="0.3">
      <c r="B39" s="2">
        <v>36</v>
      </c>
      <c r="C39" s="12">
        <v>2024</v>
      </c>
      <c r="D39" s="2" t="s">
        <v>256</v>
      </c>
      <c r="E39" s="28">
        <v>2</v>
      </c>
      <c r="F39" s="20" t="s">
        <v>93</v>
      </c>
      <c r="G39" s="32" t="s">
        <v>233</v>
      </c>
      <c r="H39" s="3">
        <v>48174000</v>
      </c>
      <c r="I39" s="18" t="s">
        <v>195</v>
      </c>
      <c r="J39" s="18" t="s">
        <v>289</v>
      </c>
    </row>
    <row r="40" spans="2:10" x14ac:dyDescent="0.3">
      <c r="B40" s="2">
        <v>37</v>
      </c>
      <c r="C40" s="12">
        <v>2024</v>
      </c>
      <c r="D40" s="2" t="s">
        <v>259</v>
      </c>
      <c r="E40" s="28">
        <v>2</v>
      </c>
      <c r="F40" s="20" t="s">
        <v>93</v>
      </c>
      <c r="G40" s="33" t="s">
        <v>233</v>
      </c>
      <c r="H40" s="3">
        <v>40442000</v>
      </c>
      <c r="I40" s="18" t="s">
        <v>195</v>
      </c>
      <c r="J40" s="18" t="s">
        <v>289</v>
      </c>
    </row>
    <row r="41" spans="2:10" x14ac:dyDescent="0.3">
      <c r="B41" s="2">
        <v>38</v>
      </c>
      <c r="C41" s="12">
        <v>2024</v>
      </c>
      <c r="D41" s="17" t="s">
        <v>265</v>
      </c>
      <c r="E41" s="29">
        <v>2</v>
      </c>
      <c r="F41" s="20" t="s">
        <v>93</v>
      </c>
      <c r="G41" s="17" t="s">
        <v>234</v>
      </c>
      <c r="H41" s="35">
        <v>14206500.000000002</v>
      </c>
      <c r="I41" s="14" t="s">
        <v>199</v>
      </c>
      <c r="J41" s="14" t="s">
        <v>293</v>
      </c>
    </row>
    <row r="42" spans="2:10" x14ac:dyDescent="0.3">
      <c r="B42" s="2">
        <v>39</v>
      </c>
      <c r="C42" s="12">
        <v>2024</v>
      </c>
      <c r="D42" s="26" t="s">
        <v>267</v>
      </c>
      <c r="E42" s="29">
        <v>2</v>
      </c>
      <c r="F42" s="20" t="s">
        <v>93</v>
      </c>
      <c r="G42" s="17" t="s">
        <v>42</v>
      </c>
      <c r="H42" s="34">
        <v>13544000</v>
      </c>
      <c r="I42" s="14" t="s">
        <v>202</v>
      </c>
      <c r="J42" s="14" t="s">
        <v>294</v>
      </c>
    </row>
    <row r="43" spans="2:10" x14ac:dyDescent="0.3">
      <c r="B43" s="2">
        <v>40</v>
      </c>
      <c r="C43" s="12">
        <v>2024</v>
      </c>
      <c r="D43" s="2" t="s">
        <v>269</v>
      </c>
      <c r="E43" s="28">
        <v>2</v>
      </c>
      <c r="F43" s="20" t="s">
        <v>93</v>
      </c>
      <c r="G43" s="2" t="s">
        <v>39</v>
      </c>
      <c r="H43" s="3">
        <v>13068000.000000002</v>
      </c>
      <c r="I43" s="18" t="s">
        <v>196</v>
      </c>
      <c r="J43" s="18" t="s">
        <v>296</v>
      </c>
    </row>
    <row r="44" spans="2:10" x14ac:dyDescent="0.3">
      <c r="B44" s="2">
        <v>41</v>
      </c>
      <c r="C44" s="12">
        <v>2024</v>
      </c>
      <c r="D44" s="37" t="s">
        <v>298</v>
      </c>
      <c r="E44" s="2">
        <v>2</v>
      </c>
      <c r="F44" s="13" t="s">
        <v>81</v>
      </c>
      <c r="G44" s="2" t="s">
        <v>42</v>
      </c>
      <c r="H44" s="38">
        <v>517000000.00000006</v>
      </c>
      <c r="I44" s="18" t="s">
        <v>440</v>
      </c>
      <c r="J44" s="18" t="s">
        <v>456</v>
      </c>
    </row>
    <row r="45" spans="2:10" x14ac:dyDescent="0.3">
      <c r="B45" s="2">
        <v>42</v>
      </c>
      <c r="C45" s="12">
        <v>2024</v>
      </c>
      <c r="D45" s="37" t="s">
        <v>302</v>
      </c>
      <c r="E45" s="2">
        <v>2</v>
      </c>
      <c r="F45" s="13" t="s">
        <v>81</v>
      </c>
      <c r="G45" s="2" t="s">
        <v>42</v>
      </c>
      <c r="H45" s="38">
        <v>275000000</v>
      </c>
      <c r="I45" s="18" t="s">
        <v>440</v>
      </c>
      <c r="J45" s="18" t="s">
        <v>460</v>
      </c>
    </row>
    <row r="46" spans="2:10" x14ac:dyDescent="0.3">
      <c r="B46" s="2">
        <v>43</v>
      </c>
      <c r="C46" s="12">
        <v>2024</v>
      </c>
      <c r="D46" s="37" t="s">
        <v>303</v>
      </c>
      <c r="E46" s="2">
        <v>2</v>
      </c>
      <c r="F46" s="13" t="s">
        <v>81</v>
      </c>
      <c r="G46" s="2" t="s">
        <v>274</v>
      </c>
      <c r="H46" s="38">
        <v>220000000</v>
      </c>
      <c r="I46" s="18" t="s">
        <v>442</v>
      </c>
      <c r="J46" s="18" t="s">
        <v>461</v>
      </c>
    </row>
    <row r="47" spans="2:10" x14ac:dyDescent="0.3">
      <c r="B47" s="2">
        <v>44</v>
      </c>
      <c r="C47" s="12">
        <v>2024</v>
      </c>
      <c r="D47" s="37" t="s">
        <v>337</v>
      </c>
      <c r="E47" s="2">
        <v>2</v>
      </c>
      <c r="F47" s="13" t="s">
        <v>81</v>
      </c>
      <c r="G47" s="2" t="s">
        <v>274</v>
      </c>
      <c r="H47" s="38">
        <v>15246000.000000002</v>
      </c>
      <c r="I47" s="18" t="s">
        <v>198</v>
      </c>
      <c r="J47" s="18" t="s">
        <v>223</v>
      </c>
    </row>
    <row r="48" spans="2:10" x14ac:dyDescent="0.3">
      <c r="B48" s="2">
        <v>45</v>
      </c>
      <c r="C48" s="12">
        <v>2024</v>
      </c>
      <c r="D48" s="37" t="s">
        <v>340</v>
      </c>
      <c r="E48" s="2">
        <v>2</v>
      </c>
      <c r="F48" s="13" t="s">
        <v>81</v>
      </c>
      <c r="G48" s="2" t="s">
        <v>274</v>
      </c>
      <c r="H48" s="38">
        <v>13860000</v>
      </c>
      <c r="I48" s="18" t="s">
        <v>200</v>
      </c>
      <c r="J48" s="18" t="s">
        <v>486</v>
      </c>
    </row>
    <row r="49" spans="2:10" x14ac:dyDescent="0.3">
      <c r="B49" s="2">
        <v>46</v>
      </c>
      <c r="C49" s="12">
        <v>2024</v>
      </c>
      <c r="D49" s="37" t="s">
        <v>346</v>
      </c>
      <c r="E49" s="2">
        <v>2</v>
      </c>
      <c r="F49" s="13" t="s">
        <v>81</v>
      </c>
      <c r="G49" s="2" t="s">
        <v>274</v>
      </c>
      <c r="H49" s="38">
        <v>12265000.000000002</v>
      </c>
      <c r="I49" s="18" t="s">
        <v>197</v>
      </c>
      <c r="J49" s="18" t="s">
        <v>465</v>
      </c>
    </row>
    <row r="50" spans="2:10" x14ac:dyDescent="0.3">
      <c r="B50" s="2">
        <v>47</v>
      </c>
      <c r="C50" s="12">
        <v>2024</v>
      </c>
      <c r="D50" s="37" t="s">
        <v>347</v>
      </c>
      <c r="E50" s="2">
        <v>2</v>
      </c>
      <c r="F50" s="13" t="s">
        <v>81</v>
      </c>
      <c r="G50" s="2" t="s">
        <v>274</v>
      </c>
      <c r="H50" s="38">
        <v>12256000</v>
      </c>
      <c r="I50" s="18" t="s">
        <v>202</v>
      </c>
      <c r="J50" s="18" t="s">
        <v>229</v>
      </c>
    </row>
    <row r="51" spans="2:10" x14ac:dyDescent="0.3">
      <c r="B51" s="2">
        <v>48</v>
      </c>
      <c r="C51" s="12">
        <v>2024</v>
      </c>
      <c r="D51" s="37" t="s">
        <v>357</v>
      </c>
      <c r="E51" s="2">
        <v>2</v>
      </c>
      <c r="F51" s="13" t="s">
        <v>81</v>
      </c>
      <c r="G51" s="2" t="s">
        <v>274</v>
      </c>
      <c r="H51" s="38">
        <v>11000000</v>
      </c>
      <c r="I51" s="18" t="s">
        <v>449</v>
      </c>
      <c r="J51" s="18" t="s">
        <v>493</v>
      </c>
    </row>
    <row r="52" spans="2:10" x14ac:dyDescent="0.3">
      <c r="B52" s="2">
        <v>49</v>
      </c>
      <c r="C52" s="12">
        <v>2024</v>
      </c>
      <c r="D52" s="37" t="s">
        <v>362</v>
      </c>
      <c r="E52" s="2">
        <v>2</v>
      </c>
      <c r="F52" s="13" t="s">
        <v>81</v>
      </c>
      <c r="G52" s="2" t="s">
        <v>274</v>
      </c>
      <c r="H52" s="38">
        <v>10749200</v>
      </c>
      <c r="I52" s="18" t="s">
        <v>199</v>
      </c>
      <c r="J52" s="18" t="s">
        <v>212</v>
      </c>
    </row>
    <row r="53" spans="2:10" x14ac:dyDescent="0.3">
      <c r="B53" s="2">
        <v>50</v>
      </c>
      <c r="C53" s="12">
        <v>2024</v>
      </c>
      <c r="D53" s="37" t="s">
        <v>375</v>
      </c>
      <c r="E53" s="2">
        <v>2</v>
      </c>
      <c r="F53" s="13" t="s">
        <v>81</v>
      </c>
      <c r="G53" s="2" t="s">
        <v>37</v>
      </c>
      <c r="H53" s="38">
        <v>725200000</v>
      </c>
      <c r="I53" s="18" t="s">
        <v>449</v>
      </c>
      <c r="J53" s="18" t="s">
        <v>505</v>
      </c>
    </row>
    <row r="54" spans="2:10" x14ac:dyDescent="0.3">
      <c r="B54" s="2">
        <v>51</v>
      </c>
      <c r="C54" s="12">
        <v>2024</v>
      </c>
      <c r="D54" s="37" t="s">
        <v>381</v>
      </c>
      <c r="E54" s="2">
        <v>2</v>
      </c>
      <c r="F54" s="13" t="s">
        <v>81</v>
      </c>
      <c r="G54" s="2" t="s">
        <v>37</v>
      </c>
      <c r="H54" s="38">
        <v>385000000.00000006</v>
      </c>
      <c r="I54" s="18" t="s">
        <v>449</v>
      </c>
      <c r="J54" s="18" t="s">
        <v>510</v>
      </c>
    </row>
    <row r="55" spans="2:10" x14ac:dyDescent="0.3">
      <c r="B55" s="2">
        <v>52</v>
      </c>
      <c r="C55" s="12">
        <v>2024</v>
      </c>
      <c r="D55" s="37" t="s">
        <v>420</v>
      </c>
      <c r="E55" s="2">
        <v>2</v>
      </c>
      <c r="F55" s="13" t="s">
        <v>81</v>
      </c>
      <c r="G55" s="2" t="s">
        <v>233</v>
      </c>
      <c r="H55" s="38">
        <v>137142000</v>
      </c>
      <c r="I55" s="18" t="s">
        <v>440</v>
      </c>
      <c r="J55" s="18" t="s">
        <v>530</v>
      </c>
    </row>
    <row r="56" spans="2:10" x14ac:dyDescent="0.3">
      <c r="B56" s="2">
        <v>53</v>
      </c>
      <c r="C56" s="12">
        <v>2024</v>
      </c>
      <c r="D56" s="37" t="s">
        <v>428</v>
      </c>
      <c r="E56" s="2">
        <v>2</v>
      </c>
      <c r="F56" s="13" t="s">
        <v>81</v>
      </c>
      <c r="G56" s="2" t="s">
        <v>233</v>
      </c>
      <c r="H56" s="38">
        <v>36521100</v>
      </c>
      <c r="I56" s="18" t="s">
        <v>199</v>
      </c>
      <c r="J56" s="18" t="s">
        <v>209</v>
      </c>
    </row>
    <row r="57" spans="2:10" x14ac:dyDescent="0.3">
      <c r="B57" s="2">
        <v>54</v>
      </c>
      <c r="C57" s="12">
        <v>2024</v>
      </c>
      <c r="D57" s="23" t="s">
        <v>105</v>
      </c>
      <c r="E57" s="2">
        <v>3</v>
      </c>
      <c r="F57" s="13" t="s">
        <v>84</v>
      </c>
      <c r="G57" s="2" t="s">
        <v>39</v>
      </c>
      <c r="H57" s="25">
        <v>1967198200.0000002</v>
      </c>
      <c r="I57" s="39" t="s">
        <v>69</v>
      </c>
      <c r="J57" s="39" t="s">
        <v>86</v>
      </c>
    </row>
    <row r="58" spans="2:10" x14ac:dyDescent="0.3">
      <c r="B58" s="2">
        <v>55</v>
      </c>
      <c r="C58" s="12">
        <v>2024</v>
      </c>
      <c r="D58" s="23" t="s">
        <v>106</v>
      </c>
      <c r="E58" s="2">
        <v>3</v>
      </c>
      <c r="F58" s="13" t="s">
        <v>84</v>
      </c>
      <c r="G58" s="2" t="s">
        <v>39</v>
      </c>
      <c r="H58" s="25">
        <v>1829731200.0000002</v>
      </c>
      <c r="I58" s="39" t="s">
        <v>69</v>
      </c>
      <c r="J58" s="39" t="s">
        <v>75</v>
      </c>
    </row>
    <row r="59" spans="2:10" x14ac:dyDescent="0.3">
      <c r="B59" s="2">
        <v>56</v>
      </c>
      <c r="C59" s="12">
        <v>2024</v>
      </c>
      <c r="D59" s="23" t="s">
        <v>85</v>
      </c>
      <c r="E59" s="2">
        <v>3</v>
      </c>
      <c r="F59" s="13" t="s">
        <v>84</v>
      </c>
      <c r="G59" s="2" t="s">
        <v>39</v>
      </c>
      <c r="H59" s="25">
        <v>1369442800</v>
      </c>
      <c r="I59" s="39" t="s">
        <v>69</v>
      </c>
      <c r="J59" s="39" t="s">
        <v>86</v>
      </c>
    </row>
    <row r="60" spans="2:10" x14ac:dyDescent="0.3">
      <c r="B60" s="2">
        <v>57</v>
      </c>
      <c r="C60" s="12">
        <v>2024</v>
      </c>
      <c r="D60" s="23" t="s">
        <v>113</v>
      </c>
      <c r="E60" s="2">
        <v>3</v>
      </c>
      <c r="F60" s="13" t="s">
        <v>84</v>
      </c>
      <c r="G60" s="2" t="s">
        <v>39</v>
      </c>
      <c r="H60" s="25">
        <v>426532000</v>
      </c>
      <c r="I60" s="39" t="s">
        <v>67</v>
      </c>
      <c r="J60" s="39" t="s">
        <v>205</v>
      </c>
    </row>
    <row r="61" spans="2:10" x14ac:dyDescent="0.3">
      <c r="B61" s="2">
        <v>58</v>
      </c>
      <c r="C61" s="12">
        <v>2024</v>
      </c>
      <c r="D61" s="23" t="s">
        <v>117</v>
      </c>
      <c r="E61" s="2">
        <v>3</v>
      </c>
      <c r="F61" s="13" t="s">
        <v>84</v>
      </c>
      <c r="G61" s="2" t="s">
        <v>39</v>
      </c>
      <c r="H61" s="25">
        <v>371644900.00000006</v>
      </c>
      <c r="I61" s="39" t="s">
        <v>69</v>
      </c>
      <c r="J61" s="39" t="s">
        <v>86</v>
      </c>
    </row>
    <row r="62" spans="2:10" x14ac:dyDescent="0.3">
      <c r="B62" s="2">
        <v>59</v>
      </c>
      <c r="C62" s="12">
        <v>2024</v>
      </c>
      <c r="D62" s="23" t="s">
        <v>118</v>
      </c>
      <c r="E62" s="2">
        <v>3</v>
      </c>
      <c r="F62" s="13" t="s">
        <v>84</v>
      </c>
      <c r="G62" s="2" t="s">
        <v>39</v>
      </c>
      <c r="H62" s="25">
        <v>371558000.00000006</v>
      </c>
      <c r="I62" s="39" t="s">
        <v>69</v>
      </c>
      <c r="J62" s="39" t="s">
        <v>204</v>
      </c>
    </row>
    <row r="63" spans="2:10" x14ac:dyDescent="0.3">
      <c r="B63" s="2">
        <v>60</v>
      </c>
      <c r="C63" s="12">
        <v>2024</v>
      </c>
      <c r="D63" s="23" t="s">
        <v>121</v>
      </c>
      <c r="E63" s="2">
        <v>3</v>
      </c>
      <c r="F63" s="13" t="s">
        <v>84</v>
      </c>
      <c r="G63" s="2" t="s">
        <v>42</v>
      </c>
      <c r="H63" s="25">
        <v>263243200.00000003</v>
      </c>
      <c r="I63" s="39" t="s">
        <v>57</v>
      </c>
      <c r="J63" s="39" t="s">
        <v>203</v>
      </c>
    </row>
    <row r="64" spans="2:10" x14ac:dyDescent="0.3">
      <c r="B64" s="2">
        <v>61</v>
      </c>
      <c r="C64" s="12">
        <v>2024</v>
      </c>
      <c r="D64" s="23" t="s">
        <v>123</v>
      </c>
      <c r="E64" s="2">
        <v>3</v>
      </c>
      <c r="F64" s="13" t="s">
        <v>84</v>
      </c>
      <c r="G64" s="2" t="s">
        <v>37</v>
      </c>
      <c r="H64" s="25">
        <v>228060000</v>
      </c>
      <c r="I64" s="39" t="s">
        <v>197</v>
      </c>
      <c r="J64" s="39" t="s">
        <v>62</v>
      </c>
    </row>
    <row r="65" spans="2:10" x14ac:dyDescent="0.3">
      <c r="B65" s="2">
        <v>62</v>
      </c>
      <c r="C65" s="12">
        <v>2024</v>
      </c>
      <c r="D65" s="23" t="s">
        <v>124</v>
      </c>
      <c r="E65" s="2">
        <v>3</v>
      </c>
      <c r="F65" s="13" t="s">
        <v>84</v>
      </c>
      <c r="G65" s="2" t="s">
        <v>39</v>
      </c>
      <c r="H65" s="25">
        <v>215964000</v>
      </c>
      <c r="I65" s="39" t="s">
        <v>67</v>
      </c>
      <c r="J65" s="39" t="s">
        <v>205</v>
      </c>
    </row>
    <row r="66" spans="2:10" x14ac:dyDescent="0.3">
      <c r="B66" s="2">
        <v>63</v>
      </c>
      <c r="C66" s="12">
        <v>2024</v>
      </c>
      <c r="D66" s="23" t="s">
        <v>125</v>
      </c>
      <c r="E66" s="2">
        <v>3</v>
      </c>
      <c r="F66" s="13" t="s">
        <v>84</v>
      </c>
      <c r="G66" s="2" t="s">
        <v>37</v>
      </c>
      <c r="H66" s="25">
        <v>162463000</v>
      </c>
      <c r="I66" s="39" t="s">
        <v>197</v>
      </c>
      <c r="J66" s="39" t="s">
        <v>62</v>
      </c>
    </row>
    <row r="67" spans="2:10" x14ac:dyDescent="0.3">
      <c r="B67" s="2">
        <v>64</v>
      </c>
      <c r="C67" s="12">
        <v>2024</v>
      </c>
      <c r="D67" s="23" t="s">
        <v>132</v>
      </c>
      <c r="E67" s="2">
        <v>3</v>
      </c>
      <c r="F67" s="13" t="s">
        <v>84</v>
      </c>
      <c r="G67" s="2" t="s">
        <v>234</v>
      </c>
      <c r="H67" s="25">
        <f>93450000*1.1</f>
        <v>102795000.00000001</v>
      </c>
      <c r="I67" s="39" t="s">
        <v>199</v>
      </c>
      <c r="J67" s="39" t="s">
        <v>208</v>
      </c>
    </row>
    <row r="68" spans="2:10" x14ac:dyDescent="0.3">
      <c r="B68" s="2">
        <v>65</v>
      </c>
      <c r="C68" s="12">
        <v>2024</v>
      </c>
      <c r="D68" s="23" t="s">
        <v>137</v>
      </c>
      <c r="E68" s="2">
        <v>3</v>
      </c>
      <c r="F68" s="13" t="s">
        <v>84</v>
      </c>
      <c r="G68" s="2" t="s">
        <v>233</v>
      </c>
      <c r="H68" s="25">
        <v>81349400</v>
      </c>
      <c r="I68" s="39" t="s">
        <v>198</v>
      </c>
      <c r="J68" s="39" t="s">
        <v>207</v>
      </c>
    </row>
    <row r="69" spans="2:10" x14ac:dyDescent="0.3">
      <c r="B69" s="2">
        <v>66</v>
      </c>
      <c r="C69" s="12">
        <v>2024</v>
      </c>
      <c r="D69" s="23" t="s">
        <v>138</v>
      </c>
      <c r="E69" s="2">
        <v>3</v>
      </c>
      <c r="F69" s="13" t="s">
        <v>84</v>
      </c>
      <c r="G69" s="2" t="s">
        <v>233</v>
      </c>
      <c r="H69" s="25">
        <v>77497000</v>
      </c>
      <c r="I69" s="39" t="s">
        <v>195</v>
      </c>
      <c r="J69" s="39" t="s">
        <v>533</v>
      </c>
    </row>
    <row r="70" spans="2:10" x14ac:dyDescent="0.3">
      <c r="B70" s="2">
        <v>67</v>
      </c>
      <c r="C70" s="12">
        <v>2024</v>
      </c>
      <c r="D70" s="23" t="s">
        <v>140</v>
      </c>
      <c r="E70" s="2">
        <v>3</v>
      </c>
      <c r="F70" s="13" t="s">
        <v>84</v>
      </c>
      <c r="G70" s="2" t="s">
        <v>39</v>
      </c>
      <c r="H70" s="25">
        <v>74959000</v>
      </c>
      <c r="I70" s="39" t="s">
        <v>201</v>
      </c>
      <c r="J70" s="39" t="s">
        <v>214</v>
      </c>
    </row>
    <row r="71" spans="2:10" x14ac:dyDescent="0.3">
      <c r="B71" s="2">
        <v>68</v>
      </c>
      <c r="C71" s="12">
        <v>2024</v>
      </c>
      <c r="D71" s="23" t="s">
        <v>143</v>
      </c>
      <c r="E71" s="2">
        <v>3</v>
      </c>
      <c r="F71" s="13" t="s">
        <v>84</v>
      </c>
      <c r="G71" s="2" t="s">
        <v>39</v>
      </c>
      <c r="H71" s="25">
        <v>69415000</v>
      </c>
      <c r="I71" s="39" t="s">
        <v>201</v>
      </c>
      <c r="J71" s="39" t="s">
        <v>217</v>
      </c>
    </row>
    <row r="72" spans="2:10" x14ac:dyDescent="0.3">
      <c r="B72" s="2">
        <v>69</v>
      </c>
      <c r="C72" s="12">
        <v>2024</v>
      </c>
      <c r="D72" s="23" t="s">
        <v>145</v>
      </c>
      <c r="E72" s="2">
        <v>3</v>
      </c>
      <c r="F72" s="13" t="s">
        <v>84</v>
      </c>
      <c r="G72" s="2" t="s">
        <v>42</v>
      </c>
      <c r="H72" s="25">
        <v>65835000</v>
      </c>
      <c r="I72" s="39" t="s">
        <v>197</v>
      </c>
      <c r="J72" s="39" t="s">
        <v>218</v>
      </c>
    </row>
    <row r="73" spans="2:10" x14ac:dyDescent="0.3">
      <c r="B73" s="2">
        <v>70</v>
      </c>
      <c r="C73" s="12">
        <v>2024</v>
      </c>
      <c r="D73" s="23" t="s">
        <v>146</v>
      </c>
      <c r="E73" s="2">
        <v>3</v>
      </c>
      <c r="F73" s="13" t="s">
        <v>84</v>
      </c>
      <c r="G73" s="2" t="s">
        <v>37</v>
      </c>
      <c r="H73" s="25">
        <v>65341000</v>
      </c>
      <c r="I73" s="39" t="s">
        <v>197</v>
      </c>
      <c r="J73" s="39" t="s">
        <v>218</v>
      </c>
    </row>
    <row r="74" spans="2:10" x14ac:dyDescent="0.3">
      <c r="B74" s="2">
        <v>71</v>
      </c>
      <c r="C74" s="12">
        <v>2024</v>
      </c>
      <c r="D74" s="23" t="s">
        <v>149</v>
      </c>
      <c r="E74" s="2">
        <v>3</v>
      </c>
      <c r="F74" s="13" t="s">
        <v>84</v>
      </c>
      <c r="G74" s="2" t="s">
        <v>233</v>
      </c>
      <c r="H74" s="25">
        <v>61342600</v>
      </c>
      <c r="I74" s="39" t="s">
        <v>198</v>
      </c>
      <c r="J74" s="39" t="s">
        <v>207</v>
      </c>
    </row>
    <row r="75" spans="2:10" x14ac:dyDescent="0.3">
      <c r="B75" s="2">
        <v>72</v>
      </c>
      <c r="C75" s="12">
        <v>2024</v>
      </c>
      <c r="D75" s="23" t="s">
        <v>150</v>
      </c>
      <c r="E75" s="2">
        <v>3</v>
      </c>
      <c r="F75" s="13" t="s">
        <v>84</v>
      </c>
      <c r="G75" s="2" t="s">
        <v>39</v>
      </c>
      <c r="H75" s="25">
        <v>56134000</v>
      </c>
      <c r="I75" s="39" t="s">
        <v>197</v>
      </c>
      <c r="J75" s="39" t="s">
        <v>218</v>
      </c>
    </row>
    <row r="76" spans="2:10" x14ac:dyDescent="0.3">
      <c r="B76" s="2">
        <v>73</v>
      </c>
      <c r="C76" s="12">
        <v>2024</v>
      </c>
      <c r="D76" s="23" t="s">
        <v>154</v>
      </c>
      <c r="E76" s="2">
        <v>3</v>
      </c>
      <c r="F76" s="13" t="s">
        <v>84</v>
      </c>
      <c r="G76" s="2" t="s">
        <v>234</v>
      </c>
      <c r="H76" s="25">
        <f>43142000*1.1</f>
        <v>47456200.000000007</v>
      </c>
      <c r="I76" s="39" t="s">
        <v>199</v>
      </c>
      <c r="J76" s="39" t="s">
        <v>208</v>
      </c>
    </row>
    <row r="77" spans="2:10" x14ac:dyDescent="0.3">
      <c r="B77" s="2">
        <v>74</v>
      </c>
      <c r="C77" s="12">
        <v>2024</v>
      </c>
      <c r="D77" s="23" t="s">
        <v>156</v>
      </c>
      <c r="E77" s="2">
        <v>3</v>
      </c>
      <c r="F77" s="13" t="s">
        <v>84</v>
      </c>
      <c r="G77" s="2" t="s">
        <v>37</v>
      </c>
      <c r="H77" s="25">
        <v>39081000</v>
      </c>
      <c r="I77" s="39" t="s">
        <v>197</v>
      </c>
      <c r="J77" s="39" t="s">
        <v>218</v>
      </c>
    </row>
    <row r="78" spans="2:10" x14ac:dyDescent="0.3">
      <c r="B78" s="2">
        <v>75</v>
      </c>
      <c r="C78" s="12">
        <v>2024</v>
      </c>
      <c r="D78" s="23" t="s">
        <v>163</v>
      </c>
      <c r="E78" s="2">
        <v>3</v>
      </c>
      <c r="F78" s="13" t="s">
        <v>84</v>
      </c>
      <c r="G78" s="2" t="s">
        <v>39</v>
      </c>
      <c r="H78" s="25">
        <f>26785000*1.1</f>
        <v>29463500.000000004</v>
      </c>
      <c r="I78" s="39" t="s">
        <v>200</v>
      </c>
      <c r="J78" s="39" t="s">
        <v>224</v>
      </c>
    </row>
    <row r="79" spans="2:10" x14ac:dyDescent="0.3">
      <c r="B79" s="2">
        <v>76</v>
      </c>
      <c r="C79" s="12">
        <v>2024</v>
      </c>
      <c r="D79" s="23" t="s">
        <v>89</v>
      </c>
      <c r="E79" s="2">
        <v>3</v>
      </c>
      <c r="F79" s="13" t="s">
        <v>84</v>
      </c>
      <c r="G79" s="2" t="s">
        <v>37</v>
      </c>
      <c r="H79" s="25">
        <f>1.1*26208000</f>
        <v>28828800.000000004</v>
      </c>
      <c r="I79" s="39" t="s">
        <v>198</v>
      </c>
      <c r="J79" s="39" t="s">
        <v>223</v>
      </c>
    </row>
    <row r="80" spans="2:10" x14ac:dyDescent="0.3">
      <c r="B80" s="2">
        <v>77</v>
      </c>
      <c r="C80" s="12">
        <v>2024</v>
      </c>
      <c r="D80" s="23" t="s">
        <v>170</v>
      </c>
      <c r="E80" s="2">
        <v>3</v>
      </c>
      <c r="F80" s="13" t="s">
        <v>84</v>
      </c>
      <c r="G80" s="2" t="s">
        <v>39</v>
      </c>
      <c r="H80" s="25">
        <v>21903000</v>
      </c>
      <c r="I80" s="39" t="s">
        <v>197</v>
      </c>
      <c r="J80" s="39" t="s">
        <v>218</v>
      </c>
    </row>
    <row r="81" spans="2:10" x14ac:dyDescent="0.3">
      <c r="B81" s="2">
        <v>78</v>
      </c>
      <c r="C81" s="12">
        <v>2024</v>
      </c>
      <c r="D81" s="23" t="s">
        <v>152</v>
      </c>
      <c r="E81" s="2">
        <v>3</v>
      </c>
      <c r="F81" s="13" t="s">
        <v>84</v>
      </c>
      <c r="G81" s="2" t="s">
        <v>39</v>
      </c>
      <c r="H81" s="25">
        <v>14645000</v>
      </c>
      <c r="I81" s="39" t="s">
        <v>201</v>
      </c>
      <c r="J81" s="39" t="s">
        <v>227</v>
      </c>
    </row>
    <row r="82" spans="2:10" x14ac:dyDescent="0.3">
      <c r="B82" s="2">
        <v>79</v>
      </c>
      <c r="C82" s="12">
        <v>2024</v>
      </c>
      <c r="D82" s="23" t="s">
        <v>184</v>
      </c>
      <c r="E82" s="2">
        <v>3</v>
      </c>
      <c r="F82" s="13" t="s">
        <v>84</v>
      </c>
      <c r="G82" s="2" t="s">
        <v>39</v>
      </c>
      <c r="H82" s="25">
        <f>12967000*1.1</f>
        <v>14263700.000000002</v>
      </c>
      <c r="I82" s="39" t="s">
        <v>200</v>
      </c>
      <c r="J82" s="39" t="s">
        <v>224</v>
      </c>
    </row>
    <row r="83" spans="2:10" x14ac:dyDescent="0.3">
      <c r="B83" s="2">
        <v>80</v>
      </c>
      <c r="C83" s="12">
        <v>2024</v>
      </c>
      <c r="D83" s="23" t="s">
        <v>185</v>
      </c>
      <c r="E83" s="2">
        <v>3</v>
      </c>
      <c r="F83" s="13" t="s">
        <v>84</v>
      </c>
      <c r="G83" s="2" t="s">
        <v>234</v>
      </c>
      <c r="H83" s="25">
        <f>12498000*1.1</f>
        <v>13747800.000000002</v>
      </c>
      <c r="I83" s="39" t="s">
        <v>199</v>
      </c>
      <c r="J83" s="39" t="s">
        <v>211</v>
      </c>
    </row>
    <row r="84" spans="2:10" x14ac:dyDescent="0.3">
      <c r="B84" s="2">
        <v>81</v>
      </c>
      <c r="C84" s="12">
        <v>2024</v>
      </c>
      <c r="D84" s="23" t="s">
        <v>191</v>
      </c>
      <c r="E84" s="2">
        <v>3</v>
      </c>
      <c r="F84" s="13" t="s">
        <v>84</v>
      </c>
      <c r="G84" s="2" t="s">
        <v>234</v>
      </c>
      <c r="H84" s="25">
        <f>10661000*1.1</f>
        <v>11727100.000000002</v>
      </c>
      <c r="I84" s="39" t="s">
        <v>199</v>
      </c>
      <c r="J84" s="39" t="s">
        <v>211</v>
      </c>
    </row>
    <row r="85" spans="2:10" x14ac:dyDescent="0.3">
      <c r="B85" s="2">
        <v>82</v>
      </c>
      <c r="C85" s="12">
        <v>2024</v>
      </c>
      <c r="D85" s="2" t="s">
        <v>263</v>
      </c>
      <c r="E85" s="28">
        <v>3</v>
      </c>
      <c r="F85" s="20" t="s">
        <v>93</v>
      </c>
      <c r="G85" s="2" t="s">
        <v>42</v>
      </c>
      <c r="H85" s="3">
        <v>16493400.000000002</v>
      </c>
      <c r="I85" s="18" t="s">
        <v>198</v>
      </c>
      <c r="J85" s="18" t="s">
        <v>223</v>
      </c>
    </row>
    <row r="86" spans="2:10" x14ac:dyDescent="0.3">
      <c r="B86" s="2">
        <v>83</v>
      </c>
      <c r="C86" s="12">
        <v>2024</v>
      </c>
      <c r="D86" s="2" t="s">
        <v>264</v>
      </c>
      <c r="E86" s="28">
        <v>3</v>
      </c>
      <c r="F86" s="20" t="s">
        <v>93</v>
      </c>
      <c r="G86" s="2" t="s">
        <v>274</v>
      </c>
      <c r="H86" s="9">
        <v>15000000</v>
      </c>
      <c r="I86" s="18" t="s">
        <v>199</v>
      </c>
      <c r="J86" s="18" t="s">
        <v>292</v>
      </c>
    </row>
    <row r="87" spans="2:10" x14ac:dyDescent="0.3">
      <c r="B87" s="2">
        <v>84</v>
      </c>
      <c r="C87" s="12">
        <v>2024</v>
      </c>
      <c r="D87" s="37" t="s">
        <v>300</v>
      </c>
      <c r="E87" s="2">
        <v>3</v>
      </c>
      <c r="F87" s="13" t="s">
        <v>81</v>
      </c>
      <c r="G87" s="2" t="s">
        <v>42</v>
      </c>
      <c r="H87" s="38">
        <v>286000000</v>
      </c>
      <c r="I87" s="18" t="s">
        <v>441</v>
      </c>
      <c r="J87" s="18" t="s">
        <v>458</v>
      </c>
    </row>
    <row r="88" spans="2:10" x14ac:dyDescent="0.3">
      <c r="B88" s="2">
        <v>85</v>
      </c>
      <c r="C88" s="12">
        <v>2024</v>
      </c>
      <c r="D88" s="37" t="s">
        <v>304</v>
      </c>
      <c r="E88" s="2">
        <v>3</v>
      </c>
      <c r="F88" s="13" t="s">
        <v>81</v>
      </c>
      <c r="G88" s="2" t="s">
        <v>42</v>
      </c>
      <c r="H88" s="38">
        <v>135278000</v>
      </c>
      <c r="I88" s="18" t="s">
        <v>277</v>
      </c>
      <c r="J88" s="18" t="s">
        <v>462</v>
      </c>
    </row>
    <row r="89" spans="2:10" x14ac:dyDescent="0.3">
      <c r="B89" s="2">
        <v>86</v>
      </c>
      <c r="C89" s="12">
        <v>2024</v>
      </c>
      <c r="D89" s="37" t="s">
        <v>320</v>
      </c>
      <c r="E89" s="2">
        <v>3</v>
      </c>
      <c r="F89" s="13" t="s">
        <v>81</v>
      </c>
      <c r="G89" s="2" t="s">
        <v>42</v>
      </c>
      <c r="H89" s="38">
        <v>27000000</v>
      </c>
      <c r="I89" s="18" t="s">
        <v>444</v>
      </c>
      <c r="J89" s="18" t="s">
        <v>475</v>
      </c>
    </row>
    <row r="90" spans="2:10" x14ac:dyDescent="0.3">
      <c r="B90" s="2">
        <v>87</v>
      </c>
      <c r="C90" s="12">
        <v>2024</v>
      </c>
      <c r="D90" s="37" t="s">
        <v>349</v>
      </c>
      <c r="E90" s="2">
        <v>3</v>
      </c>
      <c r="F90" s="13" t="s">
        <v>81</v>
      </c>
      <c r="G90" s="2" t="s">
        <v>274</v>
      </c>
      <c r="H90" s="38">
        <v>12155000</v>
      </c>
      <c r="I90" s="18" t="s">
        <v>200</v>
      </c>
      <c r="J90" s="18" t="s">
        <v>490</v>
      </c>
    </row>
    <row r="91" spans="2:10" x14ac:dyDescent="0.3">
      <c r="B91" s="2">
        <v>88</v>
      </c>
      <c r="C91" s="12">
        <v>2024</v>
      </c>
      <c r="D91" s="37" t="s">
        <v>351</v>
      </c>
      <c r="E91" s="2">
        <v>3</v>
      </c>
      <c r="F91" s="13" t="s">
        <v>81</v>
      </c>
      <c r="G91" s="2" t="s">
        <v>274</v>
      </c>
      <c r="H91" s="38">
        <v>11724900.000000002</v>
      </c>
      <c r="I91" s="18" t="s">
        <v>198</v>
      </c>
      <c r="J91" s="18" t="s">
        <v>223</v>
      </c>
    </row>
    <row r="92" spans="2:10" x14ac:dyDescent="0.3">
      <c r="B92" s="2">
        <v>89</v>
      </c>
      <c r="C92" s="12">
        <v>2024</v>
      </c>
      <c r="D92" s="37" t="s">
        <v>380</v>
      </c>
      <c r="E92" s="2">
        <v>3</v>
      </c>
      <c r="F92" s="13" t="s">
        <v>81</v>
      </c>
      <c r="G92" s="2" t="s">
        <v>37</v>
      </c>
      <c r="H92" s="38">
        <v>389274600.00000006</v>
      </c>
      <c r="I92" s="18" t="s">
        <v>277</v>
      </c>
      <c r="J92" s="18" t="s">
        <v>509</v>
      </c>
    </row>
    <row r="93" spans="2:10" x14ac:dyDescent="0.3">
      <c r="B93" s="2">
        <v>90</v>
      </c>
      <c r="C93" s="12">
        <v>2024</v>
      </c>
      <c r="D93" s="37" t="s">
        <v>382</v>
      </c>
      <c r="E93" s="2">
        <v>3</v>
      </c>
      <c r="F93" s="13" t="s">
        <v>81</v>
      </c>
      <c r="G93" s="2" t="s">
        <v>234</v>
      </c>
      <c r="H93" s="38">
        <v>384569900.00000006</v>
      </c>
      <c r="I93" s="18" t="s">
        <v>196</v>
      </c>
      <c r="J93" s="18" t="s">
        <v>511</v>
      </c>
    </row>
    <row r="94" spans="2:10" x14ac:dyDescent="0.3">
      <c r="B94" s="2">
        <v>91</v>
      </c>
      <c r="C94" s="12">
        <v>2024</v>
      </c>
      <c r="D94" s="37" t="s">
        <v>390</v>
      </c>
      <c r="E94" s="2">
        <v>3</v>
      </c>
      <c r="F94" s="13" t="s">
        <v>81</v>
      </c>
      <c r="G94" s="2" t="s">
        <v>37</v>
      </c>
      <c r="H94" s="38">
        <v>169812500</v>
      </c>
      <c r="I94" s="18" t="s">
        <v>277</v>
      </c>
      <c r="J94" s="18" t="s">
        <v>509</v>
      </c>
    </row>
    <row r="95" spans="2:10" x14ac:dyDescent="0.3">
      <c r="B95" s="2">
        <v>92</v>
      </c>
      <c r="C95" s="12">
        <v>2024</v>
      </c>
      <c r="D95" s="37" t="s">
        <v>392</v>
      </c>
      <c r="E95" s="2">
        <v>3</v>
      </c>
      <c r="F95" s="13" t="s">
        <v>81</v>
      </c>
      <c r="G95" s="2" t="s">
        <v>37</v>
      </c>
      <c r="H95" s="38">
        <v>153994500</v>
      </c>
      <c r="I95" s="18" t="s">
        <v>277</v>
      </c>
      <c r="J95" s="18" t="s">
        <v>509</v>
      </c>
    </row>
    <row r="96" spans="2:10" x14ac:dyDescent="0.3">
      <c r="B96" s="2">
        <v>93</v>
      </c>
      <c r="C96" s="12">
        <v>2024</v>
      </c>
      <c r="D96" s="37" t="s">
        <v>395</v>
      </c>
      <c r="E96" s="2">
        <v>3</v>
      </c>
      <c r="F96" s="13" t="s">
        <v>81</v>
      </c>
      <c r="G96" s="2" t="s">
        <v>37</v>
      </c>
      <c r="H96" s="38">
        <v>77000000</v>
      </c>
      <c r="I96" s="18" t="s">
        <v>440</v>
      </c>
      <c r="J96" s="18" t="s">
        <v>519</v>
      </c>
    </row>
    <row r="97" spans="2:10" ht="15.75" customHeight="1" x14ac:dyDescent="0.3">
      <c r="B97" s="2">
        <v>94</v>
      </c>
      <c r="C97" s="12">
        <v>2024</v>
      </c>
      <c r="D97" s="37" t="s">
        <v>408</v>
      </c>
      <c r="E97" s="2">
        <v>3</v>
      </c>
      <c r="F97" s="13" t="s">
        <v>81</v>
      </c>
      <c r="G97" s="2" t="s">
        <v>39</v>
      </c>
      <c r="H97" s="38">
        <v>1455630000</v>
      </c>
      <c r="I97" s="18" t="s">
        <v>276</v>
      </c>
      <c r="J97" s="18" t="s">
        <v>501</v>
      </c>
    </row>
    <row r="98" spans="2:10" x14ac:dyDescent="0.3">
      <c r="B98" s="2">
        <v>95</v>
      </c>
      <c r="C98" s="12">
        <v>2024</v>
      </c>
      <c r="D98" s="37" t="s">
        <v>419</v>
      </c>
      <c r="E98" s="2">
        <v>3</v>
      </c>
      <c r="F98" s="13" t="s">
        <v>81</v>
      </c>
      <c r="G98" s="2" t="s">
        <v>39</v>
      </c>
      <c r="H98" s="38">
        <v>169812500</v>
      </c>
      <c r="I98" s="18" t="s">
        <v>453</v>
      </c>
      <c r="J98" s="18" t="s">
        <v>529</v>
      </c>
    </row>
    <row r="99" spans="2:10" x14ac:dyDescent="0.3">
      <c r="B99" s="2">
        <v>96</v>
      </c>
      <c r="C99" s="12">
        <v>2024</v>
      </c>
      <c r="D99" s="37" t="s">
        <v>425</v>
      </c>
      <c r="E99" s="2">
        <v>3</v>
      </c>
      <c r="F99" s="13" t="s">
        <v>81</v>
      </c>
      <c r="G99" s="2" t="s">
        <v>39</v>
      </c>
      <c r="H99" s="38">
        <v>50184200.000000007</v>
      </c>
      <c r="I99" s="18" t="s">
        <v>199</v>
      </c>
      <c r="J99" s="18" t="s">
        <v>208</v>
      </c>
    </row>
    <row r="100" spans="2:10" x14ac:dyDescent="0.3">
      <c r="B100" s="2">
        <v>97</v>
      </c>
      <c r="C100" s="12">
        <v>2024</v>
      </c>
      <c r="D100" s="37" t="s">
        <v>425</v>
      </c>
      <c r="E100" s="2">
        <v>3</v>
      </c>
      <c r="F100" s="13" t="s">
        <v>81</v>
      </c>
      <c r="G100" s="2" t="s">
        <v>39</v>
      </c>
      <c r="H100" s="38">
        <v>50184200.000000007</v>
      </c>
      <c r="I100" s="18" t="s">
        <v>199</v>
      </c>
      <c r="J100" s="18" t="s">
        <v>208</v>
      </c>
    </row>
    <row r="101" spans="2:10" x14ac:dyDescent="0.3">
      <c r="B101" s="2">
        <v>98</v>
      </c>
      <c r="C101" s="12">
        <v>2024</v>
      </c>
      <c r="D101" s="23" t="s">
        <v>105</v>
      </c>
      <c r="E101" s="2">
        <v>4</v>
      </c>
      <c r="F101" s="13" t="s">
        <v>84</v>
      </c>
      <c r="G101" s="2" t="s">
        <v>39</v>
      </c>
      <c r="H101" s="25">
        <v>1788362000</v>
      </c>
      <c r="I101" s="39" t="s">
        <v>195</v>
      </c>
      <c r="J101" s="39" t="s">
        <v>534</v>
      </c>
    </row>
    <row r="102" spans="2:10" x14ac:dyDescent="0.3">
      <c r="B102" s="2">
        <v>99</v>
      </c>
      <c r="C102" s="12">
        <v>2024</v>
      </c>
      <c r="D102" s="23" t="s">
        <v>106</v>
      </c>
      <c r="E102" s="2">
        <v>4</v>
      </c>
      <c r="F102" s="13" t="s">
        <v>84</v>
      </c>
      <c r="G102" s="2" t="s">
        <v>39</v>
      </c>
      <c r="H102" s="25">
        <v>1663392000</v>
      </c>
      <c r="I102" s="39" t="s">
        <v>195</v>
      </c>
      <c r="J102" s="39" t="s">
        <v>534</v>
      </c>
    </row>
    <row r="103" spans="2:10" x14ac:dyDescent="0.3">
      <c r="B103" s="2">
        <v>100</v>
      </c>
      <c r="C103" s="12">
        <v>2024</v>
      </c>
      <c r="D103" s="23" t="s">
        <v>111</v>
      </c>
      <c r="E103" s="2">
        <v>4</v>
      </c>
      <c r="F103" s="13" t="s">
        <v>84</v>
      </c>
      <c r="G103" s="2" t="s">
        <v>39</v>
      </c>
      <c r="H103" s="25">
        <v>540540000</v>
      </c>
      <c r="I103" s="39" t="s">
        <v>69</v>
      </c>
      <c r="J103" s="39" t="s">
        <v>75</v>
      </c>
    </row>
    <row r="104" spans="2:10" x14ac:dyDescent="0.3">
      <c r="B104" s="2">
        <v>101</v>
      </c>
      <c r="C104" s="12">
        <v>2024</v>
      </c>
      <c r="D104" s="23" t="s">
        <v>122</v>
      </c>
      <c r="E104" s="2">
        <v>4</v>
      </c>
      <c r="F104" s="13" t="s">
        <v>84</v>
      </c>
      <c r="G104" s="2" t="s">
        <v>37</v>
      </c>
      <c r="H104" s="25">
        <v>250866000.00000003</v>
      </c>
      <c r="I104" s="39" t="s">
        <v>69</v>
      </c>
      <c r="J104" s="39" t="s">
        <v>76</v>
      </c>
    </row>
    <row r="105" spans="2:10" x14ac:dyDescent="0.3">
      <c r="B105" s="2">
        <v>102</v>
      </c>
      <c r="C105" s="12">
        <v>2024</v>
      </c>
      <c r="D105" s="23" t="s">
        <v>90</v>
      </c>
      <c r="E105" s="2">
        <v>4</v>
      </c>
      <c r="F105" s="13" t="s">
        <v>84</v>
      </c>
      <c r="G105" s="2" t="s">
        <v>39</v>
      </c>
      <c r="H105" s="25">
        <v>136613000</v>
      </c>
      <c r="I105" s="39" t="s">
        <v>195</v>
      </c>
      <c r="J105" s="39" t="s">
        <v>536</v>
      </c>
    </row>
    <row r="106" spans="2:10" x14ac:dyDescent="0.3">
      <c r="B106" s="2">
        <v>103</v>
      </c>
      <c r="C106" s="12">
        <v>2024</v>
      </c>
      <c r="D106" s="23" t="s">
        <v>130</v>
      </c>
      <c r="E106" s="2">
        <v>4</v>
      </c>
      <c r="F106" s="13" t="s">
        <v>84</v>
      </c>
      <c r="G106" s="2" t="s">
        <v>37</v>
      </c>
      <c r="H106" s="25">
        <v>117440400.00000001</v>
      </c>
      <c r="I106" s="39" t="s">
        <v>54</v>
      </c>
      <c r="J106" s="39" t="s">
        <v>56</v>
      </c>
    </row>
    <row r="107" spans="2:10" x14ac:dyDescent="0.3">
      <c r="B107" s="2">
        <v>104</v>
      </c>
      <c r="C107" s="12">
        <v>2024</v>
      </c>
      <c r="D107" s="23" t="s">
        <v>136</v>
      </c>
      <c r="E107" s="2">
        <v>4</v>
      </c>
      <c r="F107" s="13" t="s">
        <v>84</v>
      </c>
      <c r="G107" s="2" t="s">
        <v>234</v>
      </c>
      <c r="H107" s="25">
        <f>74277000*1.1</f>
        <v>81704700</v>
      </c>
      <c r="I107" s="39" t="s">
        <v>199</v>
      </c>
      <c r="J107" s="39" t="s">
        <v>208</v>
      </c>
    </row>
    <row r="108" spans="2:10" x14ac:dyDescent="0.3">
      <c r="B108" s="2">
        <v>105</v>
      </c>
      <c r="C108" s="12">
        <v>2024</v>
      </c>
      <c r="D108" s="23" t="s">
        <v>158</v>
      </c>
      <c r="E108" s="2">
        <v>4</v>
      </c>
      <c r="F108" s="13" t="s">
        <v>84</v>
      </c>
      <c r="G108" s="2" t="s">
        <v>39</v>
      </c>
      <c r="H108" s="25">
        <f>31342000*1.1</f>
        <v>34476200</v>
      </c>
      <c r="I108" s="39" t="s">
        <v>200</v>
      </c>
      <c r="J108" s="39" t="s">
        <v>213</v>
      </c>
    </row>
    <row r="109" spans="2:10" x14ac:dyDescent="0.3">
      <c r="B109" s="2">
        <v>106</v>
      </c>
      <c r="C109" s="12">
        <v>2024</v>
      </c>
      <c r="D109" s="23" t="s">
        <v>162</v>
      </c>
      <c r="E109" s="2">
        <v>4</v>
      </c>
      <c r="F109" s="13" t="s">
        <v>84</v>
      </c>
      <c r="G109" s="2" t="s">
        <v>37</v>
      </c>
      <c r="H109" s="25">
        <f>1.1*27300000</f>
        <v>30030000.000000004</v>
      </c>
      <c r="I109" s="40" t="s">
        <v>198</v>
      </c>
      <c r="J109" s="40" t="s">
        <v>223</v>
      </c>
    </row>
    <row r="110" spans="2:10" x14ac:dyDescent="0.3">
      <c r="B110" s="2">
        <v>107</v>
      </c>
      <c r="C110" s="12">
        <v>2024</v>
      </c>
      <c r="D110" s="23" t="s">
        <v>164</v>
      </c>
      <c r="E110" s="2">
        <v>4</v>
      </c>
      <c r="F110" s="13" t="s">
        <v>84</v>
      </c>
      <c r="G110" s="2" t="s">
        <v>234</v>
      </c>
      <c r="H110" s="25">
        <f>26512000*1.1</f>
        <v>29163200.000000004</v>
      </c>
      <c r="I110" s="40" t="s">
        <v>199</v>
      </c>
      <c r="J110" s="40" t="s">
        <v>211</v>
      </c>
    </row>
    <row r="111" spans="2:10" x14ac:dyDescent="0.3">
      <c r="B111" s="2">
        <v>108</v>
      </c>
      <c r="C111" s="12">
        <v>2024</v>
      </c>
      <c r="D111" s="23" t="s">
        <v>169</v>
      </c>
      <c r="E111" s="2">
        <v>4</v>
      </c>
      <c r="F111" s="13" t="s">
        <v>84</v>
      </c>
      <c r="G111" s="2" t="s">
        <v>39</v>
      </c>
      <c r="H111" s="25">
        <v>22187000</v>
      </c>
      <c r="I111" s="40" t="s">
        <v>197</v>
      </c>
      <c r="J111" s="40" t="s">
        <v>226</v>
      </c>
    </row>
    <row r="112" spans="2:10" x14ac:dyDescent="0.3">
      <c r="B112" s="2">
        <v>109</v>
      </c>
      <c r="C112" s="12">
        <v>2024</v>
      </c>
      <c r="D112" s="23" t="s">
        <v>175</v>
      </c>
      <c r="E112" s="2">
        <v>4</v>
      </c>
      <c r="F112" s="13" t="s">
        <v>84</v>
      </c>
      <c r="G112" s="2" t="s">
        <v>39</v>
      </c>
      <c r="H112" s="25">
        <v>17451000</v>
      </c>
      <c r="I112" s="40" t="s">
        <v>197</v>
      </c>
      <c r="J112" s="40" t="s">
        <v>218</v>
      </c>
    </row>
    <row r="113" spans="2:10" x14ac:dyDescent="0.3">
      <c r="B113" s="2">
        <v>110</v>
      </c>
      <c r="C113" s="12">
        <v>2024</v>
      </c>
      <c r="D113" s="23" t="s">
        <v>176</v>
      </c>
      <c r="E113" s="2">
        <v>4</v>
      </c>
      <c r="F113" s="13" t="s">
        <v>84</v>
      </c>
      <c r="G113" s="2" t="s">
        <v>37</v>
      </c>
      <c r="H113" s="25">
        <f>15451000*1.1</f>
        <v>16996100</v>
      </c>
      <c r="I113" s="40" t="s">
        <v>200</v>
      </c>
      <c r="J113" s="40" t="s">
        <v>216</v>
      </c>
    </row>
    <row r="114" spans="2:10" x14ac:dyDescent="0.3">
      <c r="B114" s="2">
        <v>111</v>
      </c>
      <c r="C114" s="12">
        <v>2024</v>
      </c>
      <c r="D114" s="23" t="s">
        <v>180</v>
      </c>
      <c r="E114" s="2">
        <v>4</v>
      </c>
      <c r="F114" s="13" t="s">
        <v>84</v>
      </c>
      <c r="G114" s="2" t="s">
        <v>39</v>
      </c>
      <c r="H114" s="25">
        <v>15000000</v>
      </c>
      <c r="I114" s="40" t="s">
        <v>197</v>
      </c>
      <c r="J114" s="40" t="s">
        <v>226</v>
      </c>
    </row>
    <row r="115" spans="2:10" x14ac:dyDescent="0.3">
      <c r="B115" s="2">
        <v>112</v>
      </c>
      <c r="C115" s="12">
        <v>2024</v>
      </c>
      <c r="D115" s="23" t="s">
        <v>183</v>
      </c>
      <c r="E115" s="2">
        <v>4</v>
      </c>
      <c r="F115" s="13" t="s">
        <v>84</v>
      </c>
      <c r="G115" s="2" t="s">
        <v>39</v>
      </c>
      <c r="H115" s="25">
        <v>14493000</v>
      </c>
      <c r="I115" s="40" t="s">
        <v>197</v>
      </c>
      <c r="J115" s="40" t="s">
        <v>226</v>
      </c>
    </row>
    <row r="116" spans="2:10" x14ac:dyDescent="0.3">
      <c r="B116" s="2">
        <v>113</v>
      </c>
      <c r="C116" s="12">
        <v>2024</v>
      </c>
      <c r="D116" s="23" t="s">
        <v>186</v>
      </c>
      <c r="E116" s="2">
        <v>4</v>
      </c>
      <c r="F116" s="13" t="s">
        <v>84</v>
      </c>
      <c r="G116" s="2" t="s">
        <v>39</v>
      </c>
      <c r="H116" s="25">
        <v>12705000</v>
      </c>
      <c r="I116" s="40" t="s">
        <v>201</v>
      </c>
      <c r="J116" s="40" t="s">
        <v>217</v>
      </c>
    </row>
    <row r="117" spans="2:10" x14ac:dyDescent="0.3">
      <c r="B117" s="2">
        <v>114</v>
      </c>
      <c r="C117" s="12">
        <v>2024</v>
      </c>
      <c r="D117" s="23" t="s">
        <v>194</v>
      </c>
      <c r="E117" s="2">
        <v>4</v>
      </c>
      <c r="F117" s="13" t="s">
        <v>84</v>
      </c>
      <c r="G117" s="2" t="s">
        <v>37</v>
      </c>
      <c r="H117" s="25">
        <v>10256000</v>
      </c>
      <c r="I117" s="40" t="s">
        <v>196</v>
      </c>
      <c r="J117" s="40" t="s">
        <v>219</v>
      </c>
    </row>
    <row r="118" spans="2:10" x14ac:dyDescent="0.3">
      <c r="B118" s="2">
        <v>115</v>
      </c>
      <c r="C118" s="12">
        <v>2024</v>
      </c>
      <c r="D118" s="23" t="s">
        <v>194</v>
      </c>
      <c r="E118" s="2">
        <v>4</v>
      </c>
      <c r="F118" s="13" t="s">
        <v>84</v>
      </c>
      <c r="G118" s="2" t="s">
        <v>37</v>
      </c>
      <c r="H118" s="25">
        <v>10256000</v>
      </c>
      <c r="I118" s="40" t="s">
        <v>66</v>
      </c>
      <c r="J118" s="40" t="s">
        <v>232</v>
      </c>
    </row>
    <row r="119" spans="2:10" x14ac:dyDescent="0.3">
      <c r="B119" s="2">
        <v>116</v>
      </c>
      <c r="C119" s="12">
        <v>2024</v>
      </c>
      <c r="D119" s="26" t="s">
        <v>238</v>
      </c>
      <c r="E119" s="29">
        <v>4</v>
      </c>
      <c r="F119" s="20" t="s">
        <v>93</v>
      </c>
      <c r="G119" s="17" t="s">
        <v>233</v>
      </c>
      <c r="H119" s="34">
        <v>1206843000</v>
      </c>
      <c r="I119" s="17" t="s">
        <v>69</v>
      </c>
      <c r="J119" s="17" t="s">
        <v>282</v>
      </c>
    </row>
    <row r="120" spans="2:10" x14ac:dyDescent="0.3">
      <c r="B120" s="2">
        <v>117</v>
      </c>
      <c r="C120" s="12">
        <v>2024</v>
      </c>
      <c r="D120" s="19" t="s">
        <v>245</v>
      </c>
      <c r="E120" s="30">
        <v>4</v>
      </c>
      <c r="F120" s="20" t="s">
        <v>93</v>
      </c>
      <c r="G120" s="20" t="s">
        <v>37</v>
      </c>
      <c r="H120" s="21">
        <v>198000000.00000003</v>
      </c>
      <c r="I120" s="19" t="s">
        <v>276</v>
      </c>
      <c r="J120" s="19" t="s">
        <v>285</v>
      </c>
    </row>
    <row r="121" spans="2:10" x14ac:dyDescent="0.3">
      <c r="B121" s="2">
        <v>118</v>
      </c>
      <c r="C121" s="12">
        <v>2024</v>
      </c>
      <c r="D121" s="17" t="s">
        <v>254</v>
      </c>
      <c r="E121" s="28">
        <v>4</v>
      </c>
      <c r="F121" s="20" t="s">
        <v>93</v>
      </c>
      <c r="G121" s="20" t="s">
        <v>39</v>
      </c>
      <c r="H121" s="3">
        <v>65000000</v>
      </c>
      <c r="I121" s="2" t="s">
        <v>200</v>
      </c>
      <c r="J121" s="20" t="s">
        <v>225</v>
      </c>
    </row>
    <row r="122" spans="2:10" x14ac:dyDescent="0.3">
      <c r="B122" s="2">
        <v>119</v>
      </c>
      <c r="C122" s="12">
        <v>2024</v>
      </c>
      <c r="D122" s="26" t="s">
        <v>257</v>
      </c>
      <c r="E122" s="29">
        <v>4</v>
      </c>
      <c r="F122" s="20" t="s">
        <v>93</v>
      </c>
      <c r="G122" s="17" t="s">
        <v>42</v>
      </c>
      <c r="H122" s="34">
        <v>47850000</v>
      </c>
      <c r="I122" s="17" t="s">
        <v>277</v>
      </c>
      <c r="J122" s="17" t="s">
        <v>290</v>
      </c>
    </row>
    <row r="123" spans="2:10" x14ac:dyDescent="0.3">
      <c r="B123" s="2">
        <v>120</v>
      </c>
      <c r="C123" s="12">
        <v>2024</v>
      </c>
      <c r="D123" s="2" t="s">
        <v>260</v>
      </c>
      <c r="E123" s="28">
        <v>4</v>
      </c>
      <c r="F123" s="20" t="s">
        <v>93</v>
      </c>
      <c r="G123" s="2" t="s">
        <v>37</v>
      </c>
      <c r="H123" s="3">
        <v>33957000</v>
      </c>
      <c r="I123" s="2" t="s">
        <v>198</v>
      </c>
      <c r="J123" s="2" t="s">
        <v>223</v>
      </c>
    </row>
    <row r="124" spans="2:10" x14ac:dyDescent="0.3">
      <c r="B124" s="2">
        <v>121</v>
      </c>
      <c r="C124" s="12">
        <v>2024</v>
      </c>
      <c r="D124" s="2" t="s">
        <v>270</v>
      </c>
      <c r="E124" s="28">
        <v>4</v>
      </c>
      <c r="F124" s="20" t="s">
        <v>93</v>
      </c>
      <c r="G124" s="2" t="s">
        <v>42</v>
      </c>
      <c r="H124" s="3">
        <v>12289200.000000002</v>
      </c>
      <c r="I124" s="2" t="s">
        <v>198</v>
      </c>
      <c r="J124" s="2" t="s">
        <v>223</v>
      </c>
    </row>
    <row r="125" spans="2:10" x14ac:dyDescent="0.3">
      <c r="B125" s="2">
        <v>122</v>
      </c>
      <c r="C125" s="12">
        <v>2024</v>
      </c>
      <c r="D125" s="27" t="s">
        <v>271</v>
      </c>
      <c r="E125" s="29">
        <v>4</v>
      </c>
      <c r="F125" s="20" t="s">
        <v>93</v>
      </c>
      <c r="G125" s="17" t="s">
        <v>37</v>
      </c>
      <c r="H125" s="34">
        <v>11623000</v>
      </c>
      <c r="I125" s="17" t="s">
        <v>197</v>
      </c>
      <c r="J125" s="17" t="s">
        <v>226</v>
      </c>
    </row>
    <row r="126" spans="2:10" x14ac:dyDescent="0.3">
      <c r="B126" s="2">
        <v>123</v>
      </c>
      <c r="C126" s="12">
        <v>2024</v>
      </c>
      <c r="D126" s="2" t="s">
        <v>272</v>
      </c>
      <c r="E126" s="28">
        <v>4</v>
      </c>
      <c r="F126" s="20" t="s">
        <v>93</v>
      </c>
      <c r="G126" s="2" t="s">
        <v>42</v>
      </c>
      <c r="H126" s="3">
        <v>11596200.000000002</v>
      </c>
      <c r="I126" s="2" t="s">
        <v>198</v>
      </c>
      <c r="J126" s="2" t="s">
        <v>223</v>
      </c>
    </row>
    <row r="127" spans="2:10" x14ac:dyDescent="0.3">
      <c r="B127" s="2">
        <v>124</v>
      </c>
      <c r="C127" s="12">
        <v>2024</v>
      </c>
      <c r="D127" s="37" t="s">
        <v>74</v>
      </c>
      <c r="E127" s="2">
        <v>4</v>
      </c>
      <c r="F127" s="13" t="s">
        <v>81</v>
      </c>
      <c r="G127" s="2" t="s">
        <v>42</v>
      </c>
      <c r="H127" s="38">
        <v>2891752600</v>
      </c>
      <c r="I127" s="2" t="s">
        <v>277</v>
      </c>
      <c r="J127" s="2" t="s">
        <v>455</v>
      </c>
    </row>
    <row r="128" spans="2:10" x14ac:dyDescent="0.3">
      <c r="B128" s="2">
        <v>125</v>
      </c>
      <c r="C128" s="12">
        <v>2024</v>
      </c>
      <c r="D128" s="37" t="s">
        <v>299</v>
      </c>
      <c r="E128" s="2">
        <v>4</v>
      </c>
      <c r="F128" s="13" t="s">
        <v>81</v>
      </c>
      <c r="G128" s="2" t="s">
        <v>42</v>
      </c>
      <c r="H128" s="38">
        <v>399000000</v>
      </c>
      <c r="I128" s="2" t="s">
        <v>275</v>
      </c>
      <c r="J128" s="2" t="s">
        <v>457</v>
      </c>
    </row>
    <row r="129" spans="2:10" ht="16.5" customHeight="1" x14ac:dyDescent="0.3">
      <c r="B129" s="2">
        <v>126</v>
      </c>
      <c r="C129" s="12">
        <v>2024</v>
      </c>
      <c r="D129" s="37" t="s">
        <v>310</v>
      </c>
      <c r="E129" s="2">
        <v>4</v>
      </c>
      <c r="F129" s="13" t="s">
        <v>81</v>
      </c>
      <c r="G129" s="2" t="s">
        <v>42</v>
      </c>
      <c r="H129" s="38">
        <v>51375500</v>
      </c>
      <c r="I129" s="2" t="s">
        <v>275</v>
      </c>
      <c r="J129" s="2" t="s">
        <v>463</v>
      </c>
    </row>
    <row r="130" spans="2:10" x14ac:dyDescent="0.3">
      <c r="B130" s="2">
        <v>127</v>
      </c>
      <c r="C130" s="12">
        <v>2024</v>
      </c>
      <c r="D130" s="37" t="s">
        <v>314</v>
      </c>
      <c r="E130" s="2">
        <v>4</v>
      </c>
      <c r="F130" s="13" t="s">
        <v>81</v>
      </c>
      <c r="G130" s="2" t="s">
        <v>274</v>
      </c>
      <c r="H130" s="38">
        <v>35750000</v>
      </c>
      <c r="I130" s="2" t="s">
        <v>196</v>
      </c>
      <c r="J130" s="2" t="s">
        <v>471</v>
      </c>
    </row>
    <row r="131" spans="2:10" x14ac:dyDescent="0.3">
      <c r="B131" s="2">
        <v>128</v>
      </c>
      <c r="C131" s="12">
        <v>2024</v>
      </c>
      <c r="D131" s="37" t="s">
        <v>315</v>
      </c>
      <c r="E131" s="2">
        <v>4</v>
      </c>
      <c r="F131" s="13" t="s">
        <v>81</v>
      </c>
      <c r="G131" s="2" t="s">
        <v>274</v>
      </c>
      <c r="H131" s="38">
        <v>33000000</v>
      </c>
      <c r="I131" s="2" t="s">
        <v>195</v>
      </c>
      <c r="J131" s="2" t="s">
        <v>472</v>
      </c>
    </row>
    <row r="132" spans="2:10" x14ac:dyDescent="0.3">
      <c r="B132" s="2">
        <v>129</v>
      </c>
      <c r="C132" s="12">
        <v>2024</v>
      </c>
      <c r="D132" s="37" t="s">
        <v>330</v>
      </c>
      <c r="E132" s="2">
        <v>4</v>
      </c>
      <c r="F132" s="13" t="s">
        <v>81</v>
      </c>
      <c r="G132" s="2" t="s">
        <v>274</v>
      </c>
      <c r="H132" s="38">
        <v>18700000</v>
      </c>
      <c r="I132" s="2" t="s">
        <v>199</v>
      </c>
      <c r="J132" s="2" t="s">
        <v>212</v>
      </c>
    </row>
    <row r="133" spans="2:10" x14ac:dyDescent="0.3">
      <c r="B133" s="2">
        <v>130</v>
      </c>
      <c r="C133" s="12">
        <v>2024</v>
      </c>
      <c r="D133" s="37" t="s">
        <v>331</v>
      </c>
      <c r="E133" s="2">
        <v>4</v>
      </c>
      <c r="F133" s="13" t="s">
        <v>81</v>
      </c>
      <c r="G133" s="2" t="s">
        <v>42</v>
      </c>
      <c r="H133" s="38">
        <v>17000000</v>
      </c>
      <c r="I133" s="2" t="s">
        <v>444</v>
      </c>
      <c r="J133" s="2" t="s">
        <v>475</v>
      </c>
    </row>
    <row r="134" spans="2:10" x14ac:dyDescent="0.3">
      <c r="B134" s="2">
        <v>131</v>
      </c>
      <c r="C134" s="12">
        <v>2024</v>
      </c>
      <c r="D134" s="37" t="s">
        <v>356</v>
      </c>
      <c r="E134" s="2">
        <v>4</v>
      </c>
      <c r="F134" s="13" t="s">
        <v>81</v>
      </c>
      <c r="G134" s="2" t="s">
        <v>274</v>
      </c>
      <c r="H134" s="38">
        <v>11004000</v>
      </c>
      <c r="I134" s="2" t="s">
        <v>197</v>
      </c>
      <c r="J134" s="2" t="s">
        <v>492</v>
      </c>
    </row>
    <row r="135" spans="2:10" x14ac:dyDescent="0.3">
      <c r="B135" s="2">
        <v>132</v>
      </c>
      <c r="C135" s="12">
        <v>2024</v>
      </c>
      <c r="D135" s="37" t="s">
        <v>358</v>
      </c>
      <c r="E135" s="2">
        <v>4</v>
      </c>
      <c r="F135" s="13" t="s">
        <v>81</v>
      </c>
      <c r="G135" s="2" t="s">
        <v>274</v>
      </c>
      <c r="H135" s="38">
        <v>10964000</v>
      </c>
      <c r="I135" s="2" t="s">
        <v>202</v>
      </c>
      <c r="J135" s="2" t="s">
        <v>494</v>
      </c>
    </row>
    <row r="136" spans="2:10" x14ac:dyDescent="0.3">
      <c r="B136" s="2">
        <v>133</v>
      </c>
      <c r="C136" s="12">
        <v>2024</v>
      </c>
      <c r="D136" s="37" t="s">
        <v>378</v>
      </c>
      <c r="E136" s="2">
        <v>4</v>
      </c>
      <c r="F136" s="13" t="s">
        <v>81</v>
      </c>
      <c r="G136" s="2" t="s">
        <v>37</v>
      </c>
      <c r="H136" s="38">
        <v>484436700.00000006</v>
      </c>
      <c r="I136" s="2" t="s">
        <v>450</v>
      </c>
      <c r="J136" s="2" t="s">
        <v>507</v>
      </c>
    </row>
    <row r="137" spans="2:10" x14ac:dyDescent="0.3">
      <c r="B137" s="2">
        <v>134</v>
      </c>
      <c r="C137" s="12">
        <v>2024</v>
      </c>
      <c r="D137" s="37" t="s">
        <v>384</v>
      </c>
      <c r="E137" s="2">
        <v>4</v>
      </c>
      <c r="F137" s="13" t="s">
        <v>81</v>
      </c>
      <c r="G137" s="2" t="s">
        <v>37</v>
      </c>
      <c r="H137" s="38">
        <v>304371100</v>
      </c>
      <c r="I137" s="2" t="s">
        <v>277</v>
      </c>
      <c r="J137" s="2" t="s">
        <v>513</v>
      </c>
    </row>
    <row r="138" spans="2:10" x14ac:dyDescent="0.3">
      <c r="B138" s="2">
        <v>135</v>
      </c>
      <c r="C138" s="12">
        <v>2024</v>
      </c>
      <c r="D138" s="37" t="s">
        <v>397</v>
      </c>
      <c r="E138" s="2">
        <v>4</v>
      </c>
      <c r="F138" s="13" t="s">
        <v>81</v>
      </c>
      <c r="G138" s="2" t="s">
        <v>37</v>
      </c>
      <c r="H138" s="38">
        <v>54583100.000000007</v>
      </c>
      <c r="I138" s="2" t="s">
        <v>200</v>
      </c>
      <c r="J138" s="2" t="s">
        <v>224</v>
      </c>
    </row>
    <row r="139" spans="2:10" x14ac:dyDescent="0.3">
      <c r="B139" s="2">
        <v>136</v>
      </c>
      <c r="C139" s="12">
        <v>2024</v>
      </c>
      <c r="D139" s="37" t="s">
        <v>411</v>
      </c>
      <c r="E139" s="2">
        <v>4</v>
      </c>
      <c r="F139" s="13" t="s">
        <v>81</v>
      </c>
      <c r="G139" s="2" t="s">
        <v>233</v>
      </c>
      <c r="H139" s="38">
        <v>1245000000</v>
      </c>
      <c r="I139" s="2" t="s">
        <v>440</v>
      </c>
      <c r="J139" s="2" t="s">
        <v>526</v>
      </c>
    </row>
    <row r="140" spans="2:10" x14ac:dyDescent="0.3">
      <c r="B140" s="2">
        <v>137</v>
      </c>
      <c r="C140" s="12">
        <v>2024</v>
      </c>
      <c r="D140" s="37" t="s">
        <v>414</v>
      </c>
      <c r="E140" s="2">
        <v>4</v>
      </c>
      <c r="F140" s="13" t="s">
        <v>81</v>
      </c>
      <c r="G140" s="2" t="s">
        <v>39</v>
      </c>
      <c r="H140" s="38">
        <v>353886000</v>
      </c>
      <c r="I140" s="2" t="s">
        <v>195</v>
      </c>
      <c r="J140" s="39" t="s">
        <v>534</v>
      </c>
    </row>
    <row r="141" spans="2:10" x14ac:dyDescent="0.3">
      <c r="B141" s="2">
        <v>138</v>
      </c>
      <c r="C141" s="12">
        <v>2024</v>
      </c>
      <c r="D141" s="37" t="s">
        <v>417</v>
      </c>
      <c r="E141" s="2">
        <v>4</v>
      </c>
      <c r="F141" s="13" t="s">
        <v>81</v>
      </c>
      <c r="G141" s="2" t="s">
        <v>39</v>
      </c>
      <c r="H141" s="38">
        <v>276701000</v>
      </c>
      <c r="I141" s="2" t="s">
        <v>195</v>
      </c>
      <c r="J141" s="2" t="s">
        <v>535</v>
      </c>
    </row>
    <row r="142" spans="2:10" x14ac:dyDescent="0.3">
      <c r="B142" s="2">
        <v>139</v>
      </c>
      <c r="C142" s="12">
        <v>2024</v>
      </c>
      <c r="D142" s="37" t="s">
        <v>423</v>
      </c>
      <c r="E142" s="2">
        <v>4</v>
      </c>
      <c r="F142" s="13" t="s">
        <v>81</v>
      </c>
      <c r="G142" s="2" t="s">
        <v>233</v>
      </c>
      <c r="H142" s="38">
        <v>62556000</v>
      </c>
      <c r="I142" s="2" t="s">
        <v>440</v>
      </c>
      <c r="J142" s="2" t="s">
        <v>530</v>
      </c>
    </row>
    <row r="143" spans="2:10" x14ac:dyDescent="0.3">
      <c r="B143" s="2">
        <v>140</v>
      </c>
      <c r="C143" s="12">
        <v>2024</v>
      </c>
      <c r="D143" s="23" t="s">
        <v>104</v>
      </c>
      <c r="E143" s="2">
        <v>5</v>
      </c>
      <c r="F143" s="13" t="s">
        <v>84</v>
      </c>
      <c r="G143" s="2" t="s">
        <v>37</v>
      </c>
      <c r="H143" s="25">
        <v>1969004400.0000002</v>
      </c>
      <c r="I143" s="40" t="s">
        <v>57</v>
      </c>
      <c r="J143" s="40" t="s">
        <v>203</v>
      </c>
    </row>
    <row r="144" spans="2:10" x14ac:dyDescent="0.3">
      <c r="B144" s="2">
        <v>141</v>
      </c>
      <c r="C144" s="12">
        <v>2024</v>
      </c>
      <c r="D144" s="23" t="s">
        <v>109</v>
      </c>
      <c r="E144" s="2">
        <v>5</v>
      </c>
      <c r="F144" s="13" t="s">
        <v>84</v>
      </c>
      <c r="G144" s="2" t="s">
        <v>37</v>
      </c>
      <c r="H144" s="25">
        <v>722539400</v>
      </c>
      <c r="I144" s="40" t="s">
        <v>57</v>
      </c>
      <c r="J144" s="40" t="s">
        <v>58</v>
      </c>
    </row>
    <row r="145" spans="2:10" x14ac:dyDescent="0.3">
      <c r="B145" s="2">
        <v>142</v>
      </c>
      <c r="C145" s="12">
        <v>2024</v>
      </c>
      <c r="D145" s="23" t="s">
        <v>110</v>
      </c>
      <c r="E145" s="2">
        <v>5</v>
      </c>
      <c r="F145" s="13" t="s">
        <v>84</v>
      </c>
      <c r="G145" s="2" t="s">
        <v>39</v>
      </c>
      <c r="H145" s="25">
        <v>574412300</v>
      </c>
      <c r="I145" s="40" t="s">
        <v>69</v>
      </c>
      <c r="J145" s="40" t="s">
        <v>204</v>
      </c>
    </row>
    <row r="146" spans="2:10" x14ac:dyDescent="0.3">
      <c r="B146" s="2">
        <v>143</v>
      </c>
      <c r="C146" s="12">
        <v>2024</v>
      </c>
      <c r="D146" s="23" t="s">
        <v>119</v>
      </c>
      <c r="E146" s="2">
        <v>5</v>
      </c>
      <c r="F146" s="13" t="s">
        <v>84</v>
      </c>
      <c r="G146" s="2" t="s">
        <v>39</v>
      </c>
      <c r="H146" s="25">
        <v>346024800</v>
      </c>
      <c r="I146" s="40" t="s">
        <v>69</v>
      </c>
      <c r="J146" s="40" t="s">
        <v>86</v>
      </c>
    </row>
    <row r="147" spans="2:10" x14ac:dyDescent="0.3">
      <c r="B147" s="2">
        <v>144</v>
      </c>
      <c r="C147" s="12">
        <v>2024</v>
      </c>
      <c r="D147" s="23" t="s">
        <v>120</v>
      </c>
      <c r="E147" s="2">
        <v>5</v>
      </c>
      <c r="F147" s="13" t="s">
        <v>84</v>
      </c>
      <c r="G147" s="2" t="s">
        <v>39</v>
      </c>
      <c r="H147" s="25">
        <v>295270800</v>
      </c>
      <c r="I147" s="40" t="s">
        <v>69</v>
      </c>
      <c r="J147" s="40" t="s">
        <v>88</v>
      </c>
    </row>
    <row r="148" spans="2:10" x14ac:dyDescent="0.3">
      <c r="B148" s="2">
        <v>145</v>
      </c>
      <c r="C148" s="12">
        <v>2024</v>
      </c>
      <c r="D148" s="23" t="s">
        <v>126</v>
      </c>
      <c r="E148" s="2">
        <v>5</v>
      </c>
      <c r="F148" s="13" t="s">
        <v>84</v>
      </c>
      <c r="G148" s="2" t="s">
        <v>233</v>
      </c>
      <c r="H148" s="25">
        <v>159891600</v>
      </c>
      <c r="I148" s="40" t="s">
        <v>198</v>
      </c>
      <c r="J148" s="40" t="s">
        <v>207</v>
      </c>
    </row>
    <row r="149" spans="2:10" x14ac:dyDescent="0.3">
      <c r="B149" s="2">
        <v>146</v>
      </c>
      <c r="C149" s="12">
        <v>2024</v>
      </c>
      <c r="D149" s="23" t="s">
        <v>127</v>
      </c>
      <c r="E149" s="2">
        <v>5</v>
      </c>
      <c r="F149" s="13" t="s">
        <v>84</v>
      </c>
      <c r="G149" s="2" t="s">
        <v>234</v>
      </c>
      <c r="H149" s="25">
        <f>142611000*1.1</f>
        <v>156872100</v>
      </c>
      <c r="I149" s="40" t="s">
        <v>199</v>
      </c>
      <c r="J149" s="40" t="s">
        <v>208</v>
      </c>
    </row>
    <row r="150" spans="2:10" x14ac:dyDescent="0.3">
      <c r="B150" s="2">
        <v>147</v>
      </c>
      <c r="C150" s="12">
        <v>2024</v>
      </c>
      <c r="D150" s="23" t="s">
        <v>133</v>
      </c>
      <c r="E150" s="2">
        <v>5</v>
      </c>
      <c r="F150" s="13" t="s">
        <v>84</v>
      </c>
      <c r="G150" s="2" t="s">
        <v>233</v>
      </c>
      <c r="H150" s="25">
        <v>98344400</v>
      </c>
      <c r="I150" s="40" t="s">
        <v>198</v>
      </c>
      <c r="J150" s="40" t="s">
        <v>207</v>
      </c>
    </row>
    <row r="151" spans="2:10" x14ac:dyDescent="0.3">
      <c r="B151" s="2">
        <v>148</v>
      </c>
      <c r="C151" s="12">
        <v>2024</v>
      </c>
      <c r="D151" s="23" t="s">
        <v>135</v>
      </c>
      <c r="E151" s="2">
        <v>5</v>
      </c>
      <c r="F151" s="13" t="s">
        <v>84</v>
      </c>
      <c r="G151" s="2" t="s">
        <v>234</v>
      </c>
      <c r="H151" s="25">
        <f>76146000*1.1</f>
        <v>83760600</v>
      </c>
      <c r="I151" s="40" t="s">
        <v>199</v>
      </c>
      <c r="J151" s="40" t="s">
        <v>212</v>
      </c>
    </row>
    <row r="152" spans="2:10" x14ac:dyDescent="0.3">
      <c r="B152" s="2">
        <v>149</v>
      </c>
      <c r="C152" s="12">
        <v>2024</v>
      </c>
      <c r="D152" s="23" t="s">
        <v>139</v>
      </c>
      <c r="E152" s="2">
        <v>5</v>
      </c>
      <c r="F152" s="13" t="s">
        <v>84</v>
      </c>
      <c r="G152" s="18" t="s">
        <v>42</v>
      </c>
      <c r="H152" s="25">
        <f>68250000*1.1</f>
        <v>75075000</v>
      </c>
      <c r="I152" s="40" t="s">
        <v>200</v>
      </c>
      <c r="J152" s="40" t="s">
        <v>213</v>
      </c>
    </row>
    <row r="153" spans="2:10" x14ac:dyDescent="0.3">
      <c r="B153" s="2">
        <v>150</v>
      </c>
      <c r="C153" s="12">
        <v>2024</v>
      </c>
      <c r="D153" s="23" t="s">
        <v>144</v>
      </c>
      <c r="E153" s="2">
        <v>5</v>
      </c>
      <c r="F153" s="13" t="s">
        <v>84</v>
      </c>
      <c r="G153" s="18" t="s">
        <v>234</v>
      </c>
      <c r="H153" s="25">
        <f>62543000*1.1</f>
        <v>68797300</v>
      </c>
      <c r="I153" s="40" t="s">
        <v>199</v>
      </c>
      <c r="J153" s="40" t="s">
        <v>215</v>
      </c>
    </row>
    <row r="154" spans="2:10" x14ac:dyDescent="0.3">
      <c r="B154" s="2">
        <v>151</v>
      </c>
      <c r="C154" s="12">
        <v>2024</v>
      </c>
      <c r="D154" s="23" t="s">
        <v>148</v>
      </c>
      <c r="E154" s="2">
        <v>5</v>
      </c>
      <c r="F154" s="13" t="s">
        <v>84</v>
      </c>
      <c r="G154" s="18" t="s">
        <v>42</v>
      </c>
      <c r="H154" s="25">
        <f>57750000*1.1</f>
        <v>63525000.000000007</v>
      </c>
      <c r="I154" s="40" t="s">
        <v>200</v>
      </c>
      <c r="J154" s="40" t="s">
        <v>213</v>
      </c>
    </row>
    <row r="155" spans="2:10" x14ac:dyDescent="0.3">
      <c r="B155" s="2">
        <v>152</v>
      </c>
      <c r="C155" s="12">
        <v>2024</v>
      </c>
      <c r="D155" s="23" t="s">
        <v>151</v>
      </c>
      <c r="E155" s="2">
        <v>5</v>
      </c>
      <c r="F155" s="13" t="s">
        <v>84</v>
      </c>
      <c r="G155" s="18" t="s">
        <v>233</v>
      </c>
      <c r="H155" s="25">
        <v>54423000</v>
      </c>
      <c r="I155" s="40" t="s">
        <v>195</v>
      </c>
      <c r="J155" s="40" t="s">
        <v>537</v>
      </c>
    </row>
    <row r="156" spans="2:10" x14ac:dyDescent="0.3">
      <c r="B156" s="2">
        <v>153</v>
      </c>
      <c r="C156" s="12">
        <v>2024</v>
      </c>
      <c r="D156" s="23" t="s">
        <v>152</v>
      </c>
      <c r="E156" s="2">
        <v>5</v>
      </c>
      <c r="F156" s="13" t="s">
        <v>84</v>
      </c>
      <c r="G156" s="18" t="s">
        <v>234</v>
      </c>
      <c r="H156" s="25">
        <f>32550000*1.1</f>
        <v>35805000</v>
      </c>
      <c r="I156" s="40" t="s">
        <v>199</v>
      </c>
      <c r="J156" s="40" t="s">
        <v>220</v>
      </c>
    </row>
    <row r="157" spans="2:10" x14ac:dyDescent="0.3">
      <c r="B157" s="2">
        <v>154</v>
      </c>
      <c r="C157" s="12">
        <v>2024</v>
      </c>
      <c r="D157" s="23" t="s">
        <v>174</v>
      </c>
      <c r="E157" s="2">
        <v>5</v>
      </c>
      <c r="F157" s="13" t="s">
        <v>84</v>
      </c>
      <c r="G157" s="18" t="s">
        <v>42</v>
      </c>
      <c r="H157" s="25">
        <f>1.1*15945000</f>
        <v>17539500</v>
      </c>
      <c r="I157" s="40" t="s">
        <v>198</v>
      </c>
      <c r="J157" s="40" t="s">
        <v>223</v>
      </c>
    </row>
    <row r="158" spans="2:10" x14ac:dyDescent="0.3">
      <c r="B158" s="2">
        <v>155</v>
      </c>
      <c r="C158" s="12">
        <v>2024</v>
      </c>
      <c r="D158" s="23" t="s">
        <v>188</v>
      </c>
      <c r="E158" s="2">
        <v>5</v>
      </c>
      <c r="F158" s="13" t="s">
        <v>84</v>
      </c>
      <c r="G158" s="18" t="s">
        <v>42</v>
      </c>
      <c r="H158" s="25">
        <v>12600000</v>
      </c>
      <c r="I158" s="40" t="s">
        <v>202</v>
      </c>
      <c r="J158" s="40" t="s">
        <v>229</v>
      </c>
    </row>
    <row r="159" spans="2:10" x14ac:dyDescent="0.3">
      <c r="B159" s="2">
        <v>156</v>
      </c>
      <c r="C159" s="12">
        <v>2024</v>
      </c>
      <c r="D159" s="23" t="s">
        <v>189</v>
      </c>
      <c r="E159" s="2">
        <v>5</v>
      </c>
      <c r="F159" s="13" t="s">
        <v>84</v>
      </c>
      <c r="G159" s="18" t="s">
        <v>37</v>
      </c>
      <c r="H159" s="25">
        <v>12516000</v>
      </c>
      <c r="I159" s="40" t="s">
        <v>197</v>
      </c>
      <c r="J159" s="40" t="s">
        <v>218</v>
      </c>
    </row>
    <row r="160" spans="2:10" x14ac:dyDescent="0.3">
      <c r="B160" s="2">
        <v>157</v>
      </c>
      <c r="C160" s="12">
        <v>2024</v>
      </c>
      <c r="D160" s="23" t="s">
        <v>192</v>
      </c>
      <c r="E160" s="2">
        <v>5</v>
      </c>
      <c r="F160" s="13" t="s">
        <v>84</v>
      </c>
      <c r="G160" s="18" t="s">
        <v>37</v>
      </c>
      <c r="H160" s="25">
        <f>10426000*1.1</f>
        <v>11468600</v>
      </c>
      <c r="I160" s="40" t="s">
        <v>200</v>
      </c>
      <c r="J160" s="40" t="s">
        <v>224</v>
      </c>
    </row>
    <row r="161" spans="2:10" x14ac:dyDescent="0.3">
      <c r="B161" s="2">
        <v>158</v>
      </c>
      <c r="C161" s="12">
        <v>2024</v>
      </c>
      <c r="D161" s="26" t="s">
        <v>241</v>
      </c>
      <c r="E161" s="29">
        <v>5</v>
      </c>
      <c r="F161" s="20" t="s">
        <v>93</v>
      </c>
      <c r="G161" s="14" t="s">
        <v>39</v>
      </c>
      <c r="H161" s="34">
        <v>390020000</v>
      </c>
      <c r="I161" s="17" t="s">
        <v>197</v>
      </c>
      <c r="J161" s="17" t="s">
        <v>62</v>
      </c>
    </row>
    <row r="162" spans="2:10" x14ac:dyDescent="0.3">
      <c r="B162" s="2">
        <v>159</v>
      </c>
      <c r="C162" s="12">
        <v>2024</v>
      </c>
      <c r="D162" s="26" t="s">
        <v>244</v>
      </c>
      <c r="E162" s="29">
        <v>5</v>
      </c>
      <c r="F162" s="20" t="s">
        <v>93</v>
      </c>
      <c r="G162" s="14" t="s">
        <v>39</v>
      </c>
      <c r="H162" s="34">
        <v>209405000</v>
      </c>
      <c r="I162" s="17" t="s">
        <v>197</v>
      </c>
      <c r="J162" s="17" t="s">
        <v>284</v>
      </c>
    </row>
    <row r="163" spans="2:10" x14ac:dyDescent="0.3">
      <c r="B163" s="2">
        <v>160</v>
      </c>
      <c r="C163" s="12">
        <v>2024</v>
      </c>
      <c r="D163" s="26" t="s">
        <v>248</v>
      </c>
      <c r="E163" s="29">
        <v>5</v>
      </c>
      <c r="F163" s="20" t="s">
        <v>93</v>
      </c>
      <c r="G163" s="14" t="s">
        <v>39</v>
      </c>
      <c r="H163" s="34">
        <v>194535000</v>
      </c>
      <c r="I163" s="17" t="s">
        <v>197</v>
      </c>
      <c r="J163" s="17" t="s">
        <v>61</v>
      </c>
    </row>
    <row r="164" spans="2:10" x14ac:dyDescent="0.3">
      <c r="B164" s="2">
        <v>161</v>
      </c>
      <c r="C164" s="12">
        <v>2024</v>
      </c>
      <c r="D164" s="26" t="s">
        <v>249</v>
      </c>
      <c r="E164" s="29">
        <v>5</v>
      </c>
      <c r="F164" s="20" t="s">
        <v>93</v>
      </c>
      <c r="G164" s="14" t="s">
        <v>39</v>
      </c>
      <c r="H164" s="34">
        <v>132873000</v>
      </c>
      <c r="I164" s="17" t="s">
        <v>197</v>
      </c>
      <c r="J164" s="17" t="s">
        <v>87</v>
      </c>
    </row>
    <row r="165" spans="2:10" x14ac:dyDescent="0.3">
      <c r="B165" s="2">
        <v>162</v>
      </c>
      <c r="C165" s="12">
        <v>2024</v>
      </c>
      <c r="D165" s="26" t="s">
        <v>252</v>
      </c>
      <c r="E165" s="29">
        <v>5</v>
      </c>
      <c r="F165" s="20" t="s">
        <v>93</v>
      </c>
      <c r="G165" s="14" t="s">
        <v>39</v>
      </c>
      <c r="H165" s="34">
        <v>92000000</v>
      </c>
      <c r="I165" s="17" t="s">
        <v>197</v>
      </c>
      <c r="J165" s="17" t="s">
        <v>286</v>
      </c>
    </row>
    <row r="166" spans="2:10" x14ac:dyDescent="0.3">
      <c r="B166" s="2">
        <v>163</v>
      </c>
      <c r="C166" s="12">
        <v>2024</v>
      </c>
      <c r="D166" s="26" t="s">
        <v>253</v>
      </c>
      <c r="E166" s="29">
        <v>5</v>
      </c>
      <c r="F166" s="20" t="s">
        <v>93</v>
      </c>
      <c r="G166" s="14" t="s">
        <v>39</v>
      </c>
      <c r="H166" s="34">
        <v>78850000</v>
      </c>
      <c r="I166" s="17" t="s">
        <v>197</v>
      </c>
      <c r="J166" s="17" t="s">
        <v>287</v>
      </c>
    </row>
    <row r="167" spans="2:10" x14ac:dyDescent="0.3">
      <c r="B167" s="2">
        <v>164</v>
      </c>
      <c r="C167" s="12">
        <v>2024</v>
      </c>
      <c r="D167" s="2" t="s">
        <v>266</v>
      </c>
      <c r="E167" s="28">
        <v>5</v>
      </c>
      <c r="F167" s="20" t="s">
        <v>93</v>
      </c>
      <c r="G167" s="18" t="s">
        <v>233</v>
      </c>
      <c r="H167" s="3">
        <v>13616000</v>
      </c>
      <c r="I167" s="2" t="s">
        <v>195</v>
      </c>
      <c r="J167" s="2" t="s">
        <v>538</v>
      </c>
    </row>
    <row r="168" spans="2:10" x14ac:dyDescent="0.3">
      <c r="B168" s="2">
        <v>165</v>
      </c>
      <c r="C168" s="12">
        <v>2024</v>
      </c>
      <c r="D168" s="37" t="s">
        <v>338</v>
      </c>
      <c r="E168" s="2">
        <v>5</v>
      </c>
      <c r="F168" s="13" t="s">
        <v>81</v>
      </c>
      <c r="G168" s="18" t="s">
        <v>274</v>
      </c>
      <c r="H168" s="38">
        <v>15000000</v>
      </c>
      <c r="I168" s="2" t="s">
        <v>276</v>
      </c>
      <c r="J168" s="2" t="s">
        <v>484</v>
      </c>
    </row>
    <row r="169" spans="2:10" x14ac:dyDescent="0.3">
      <c r="B169" s="2">
        <v>166</v>
      </c>
      <c r="C169" s="12">
        <v>2024</v>
      </c>
      <c r="D169" s="37" t="s">
        <v>330</v>
      </c>
      <c r="E169" s="2">
        <v>5</v>
      </c>
      <c r="F169" s="13" t="s">
        <v>81</v>
      </c>
      <c r="G169" s="18" t="s">
        <v>274</v>
      </c>
      <c r="H169" s="38">
        <v>13733500.000000002</v>
      </c>
      <c r="I169" s="2" t="s">
        <v>200</v>
      </c>
      <c r="J169" s="2" t="s">
        <v>488</v>
      </c>
    </row>
    <row r="170" spans="2:10" x14ac:dyDescent="0.3">
      <c r="B170" s="2">
        <v>167</v>
      </c>
      <c r="C170" s="12">
        <v>2024</v>
      </c>
      <c r="D170" s="37" t="s">
        <v>371</v>
      </c>
      <c r="E170" s="2">
        <v>5</v>
      </c>
      <c r="F170" s="13" t="s">
        <v>81</v>
      </c>
      <c r="G170" s="18" t="s">
        <v>37</v>
      </c>
      <c r="H170" s="38">
        <v>10665798000</v>
      </c>
      <c r="I170" s="2" t="s">
        <v>276</v>
      </c>
      <c r="J170" s="2" t="s">
        <v>501</v>
      </c>
    </row>
    <row r="171" spans="2:10" x14ac:dyDescent="0.3">
      <c r="B171" s="2">
        <v>168</v>
      </c>
      <c r="C171" s="12">
        <v>2024</v>
      </c>
      <c r="D171" s="37" t="s">
        <v>372</v>
      </c>
      <c r="E171" s="2">
        <v>5</v>
      </c>
      <c r="F171" s="13" t="s">
        <v>81</v>
      </c>
      <c r="G171" s="18" t="s">
        <v>37</v>
      </c>
      <c r="H171" s="38">
        <v>1300000000</v>
      </c>
      <c r="I171" s="2" t="s">
        <v>276</v>
      </c>
      <c r="J171" s="2" t="s">
        <v>502</v>
      </c>
    </row>
    <row r="172" spans="2:10" x14ac:dyDescent="0.3">
      <c r="B172" s="2">
        <v>169</v>
      </c>
      <c r="C172" s="12">
        <v>2024</v>
      </c>
      <c r="D172" s="37" t="s">
        <v>374</v>
      </c>
      <c r="E172" s="2">
        <v>5</v>
      </c>
      <c r="F172" s="13" t="s">
        <v>81</v>
      </c>
      <c r="G172" s="18" t="s">
        <v>234</v>
      </c>
      <c r="H172" s="38">
        <v>906528557</v>
      </c>
      <c r="I172" s="2" t="s">
        <v>442</v>
      </c>
      <c r="J172" s="2" t="s">
        <v>504</v>
      </c>
    </row>
    <row r="173" spans="2:10" x14ac:dyDescent="0.3">
      <c r="B173" s="2">
        <v>170</v>
      </c>
      <c r="C173" s="12">
        <v>2024</v>
      </c>
      <c r="D173" s="37" t="s">
        <v>393</v>
      </c>
      <c r="E173" s="2">
        <v>5</v>
      </c>
      <c r="F173" s="13" t="s">
        <v>81</v>
      </c>
      <c r="G173" s="18" t="s">
        <v>37</v>
      </c>
      <c r="H173" s="38">
        <v>139985000</v>
      </c>
      <c r="I173" s="2" t="s">
        <v>202</v>
      </c>
      <c r="J173" s="2" t="s">
        <v>512</v>
      </c>
    </row>
    <row r="174" spans="2:10" x14ac:dyDescent="0.3">
      <c r="B174" s="2">
        <v>171</v>
      </c>
      <c r="C174" s="12">
        <v>2024</v>
      </c>
      <c r="D174" s="37" t="s">
        <v>404</v>
      </c>
      <c r="E174" s="2">
        <v>5</v>
      </c>
      <c r="F174" s="13" t="s">
        <v>81</v>
      </c>
      <c r="G174" s="18" t="s">
        <v>234</v>
      </c>
      <c r="H174" s="38">
        <v>10645000</v>
      </c>
      <c r="I174" s="2" t="s">
        <v>445</v>
      </c>
      <c r="J174" s="2" t="s">
        <v>524</v>
      </c>
    </row>
    <row r="175" spans="2:10" x14ac:dyDescent="0.3">
      <c r="B175" s="2">
        <v>172</v>
      </c>
      <c r="C175" s="12">
        <v>2024</v>
      </c>
      <c r="D175" s="37" t="s">
        <v>407</v>
      </c>
      <c r="E175" s="2">
        <v>5</v>
      </c>
      <c r="F175" s="13" t="s">
        <v>81</v>
      </c>
      <c r="G175" s="18" t="s">
        <v>39</v>
      </c>
      <c r="H175" s="38">
        <v>1691800000.0000002</v>
      </c>
      <c r="I175" s="2" t="s">
        <v>278</v>
      </c>
      <c r="J175" s="2" t="s">
        <v>477</v>
      </c>
    </row>
    <row r="176" spans="2:10" x14ac:dyDescent="0.3">
      <c r="B176" s="2">
        <v>173</v>
      </c>
      <c r="C176" s="12">
        <v>2024</v>
      </c>
      <c r="D176" s="37" t="s">
        <v>410</v>
      </c>
      <c r="E176" s="2">
        <v>5</v>
      </c>
      <c r="F176" s="13" t="s">
        <v>81</v>
      </c>
      <c r="G176" s="18" t="s">
        <v>39</v>
      </c>
      <c r="H176" s="38">
        <v>1300000000</v>
      </c>
      <c r="I176" s="2" t="s">
        <v>276</v>
      </c>
      <c r="J176" s="2" t="s">
        <v>502</v>
      </c>
    </row>
    <row r="177" spans="2:10" x14ac:dyDescent="0.3">
      <c r="B177" s="2">
        <v>174</v>
      </c>
      <c r="C177" s="12">
        <v>2024</v>
      </c>
      <c r="D177" s="37" t="s">
        <v>418</v>
      </c>
      <c r="E177" s="2">
        <v>5</v>
      </c>
      <c r="F177" s="13" t="s">
        <v>81</v>
      </c>
      <c r="G177" s="18" t="s">
        <v>39</v>
      </c>
      <c r="H177" s="38">
        <v>198000000</v>
      </c>
      <c r="I177" s="2" t="s">
        <v>449</v>
      </c>
      <c r="J177" s="2" t="s">
        <v>528</v>
      </c>
    </row>
    <row r="178" spans="2:10" x14ac:dyDescent="0.3">
      <c r="B178" s="2">
        <v>175</v>
      </c>
      <c r="C178" s="12">
        <v>2024</v>
      </c>
      <c r="D178" s="37" t="s">
        <v>424</v>
      </c>
      <c r="E178" s="2">
        <v>5</v>
      </c>
      <c r="F178" s="13" t="s">
        <v>81</v>
      </c>
      <c r="G178" s="18" t="s">
        <v>39</v>
      </c>
      <c r="H178" s="38">
        <v>57761000</v>
      </c>
      <c r="I178" s="2" t="s">
        <v>196</v>
      </c>
      <c r="J178" s="2" t="s">
        <v>532</v>
      </c>
    </row>
    <row r="179" spans="2:10" x14ac:dyDescent="0.3">
      <c r="B179" s="2">
        <v>176</v>
      </c>
      <c r="C179" s="12">
        <v>2024</v>
      </c>
      <c r="D179" s="37" t="s">
        <v>424</v>
      </c>
      <c r="E179" s="2">
        <v>5</v>
      </c>
      <c r="F179" s="13" t="s">
        <v>81</v>
      </c>
      <c r="G179" s="18" t="s">
        <v>39</v>
      </c>
      <c r="H179" s="38">
        <v>57761000</v>
      </c>
      <c r="I179" s="2" t="s">
        <v>196</v>
      </c>
      <c r="J179" s="2" t="s">
        <v>532</v>
      </c>
    </row>
    <row r="180" spans="2:10" x14ac:dyDescent="0.3">
      <c r="B180" s="2">
        <v>177</v>
      </c>
      <c r="C180" s="12">
        <v>2024</v>
      </c>
      <c r="D180" s="37" t="s">
        <v>426</v>
      </c>
      <c r="E180" s="2">
        <v>5</v>
      </c>
      <c r="F180" s="13" t="s">
        <v>81</v>
      </c>
      <c r="G180" s="18" t="s">
        <v>39</v>
      </c>
      <c r="H180" s="38">
        <v>44961400</v>
      </c>
      <c r="I180" s="2" t="s">
        <v>199</v>
      </c>
      <c r="J180" s="2" t="s">
        <v>208</v>
      </c>
    </row>
    <row r="181" spans="2:10" x14ac:dyDescent="0.3">
      <c r="B181" s="2">
        <v>178</v>
      </c>
      <c r="C181" s="12">
        <v>2024</v>
      </c>
      <c r="D181" s="37" t="s">
        <v>427</v>
      </c>
      <c r="E181" s="2">
        <v>5</v>
      </c>
      <c r="F181" s="13" t="s">
        <v>81</v>
      </c>
      <c r="G181" s="18" t="s">
        <v>39</v>
      </c>
      <c r="H181" s="38">
        <v>40447000</v>
      </c>
      <c r="I181" s="2" t="s">
        <v>197</v>
      </c>
      <c r="J181" s="2" t="s">
        <v>492</v>
      </c>
    </row>
    <row r="182" spans="2:10" x14ac:dyDescent="0.3">
      <c r="B182" s="2">
        <v>179</v>
      </c>
      <c r="C182" s="12">
        <v>2024</v>
      </c>
      <c r="D182" s="37" t="s">
        <v>330</v>
      </c>
      <c r="E182" s="2">
        <v>5</v>
      </c>
      <c r="F182" s="13" t="s">
        <v>81</v>
      </c>
      <c r="G182" s="18" t="s">
        <v>233</v>
      </c>
      <c r="H182" s="38">
        <v>12395000</v>
      </c>
      <c r="I182" s="2" t="s">
        <v>195</v>
      </c>
      <c r="J182" s="40" t="s">
        <v>537</v>
      </c>
    </row>
    <row r="183" spans="2:10" x14ac:dyDescent="0.3">
      <c r="B183" s="2">
        <v>180</v>
      </c>
      <c r="C183" s="12">
        <v>2024</v>
      </c>
      <c r="D183" s="23" t="s">
        <v>108</v>
      </c>
      <c r="E183" s="2">
        <v>6</v>
      </c>
      <c r="F183" s="13" t="s">
        <v>84</v>
      </c>
      <c r="G183" s="18" t="s">
        <v>39</v>
      </c>
      <c r="H183" s="25">
        <v>791943900.00000012</v>
      </c>
      <c r="I183" s="40" t="s">
        <v>69</v>
      </c>
      <c r="J183" s="40" t="s">
        <v>88</v>
      </c>
    </row>
    <row r="184" spans="2:10" x14ac:dyDescent="0.3">
      <c r="B184" s="2">
        <v>181</v>
      </c>
      <c r="C184" s="12">
        <v>2024</v>
      </c>
      <c r="D184" s="23" t="s">
        <v>55</v>
      </c>
      <c r="E184" s="2">
        <v>6</v>
      </c>
      <c r="F184" s="13" t="s">
        <v>84</v>
      </c>
      <c r="G184" s="18" t="s">
        <v>233</v>
      </c>
      <c r="H184" s="25">
        <v>77311000</v>
      </c>
      <c r="I184" s="40" t="s">
        <v>195</v>
      </c>
      <c r="J184" s="2" t="s">
        <v>538</v>
      </c>
    </row>
    <row r="185" spans="2:10" x14ac:dyDescent="0.3">
      <c r="B185" s="2">
        <v>182</v>
      </c>
      <c r="C185" s="12">
        <v>2024</v>
      </c>
      <c r="D185" s="23" t="s">
        <v>168</v>
      </c>
      <c r="E185" s="2">
        <v>6</v>
      </c>
      <c r="F185" s="13" t="s">
        <v>84</v>
      </c>
      <c r="G185" s="18" t="s">
        <v>233</v>
      </c>
      <c r="H185" s="25">
        <v>24150000</v>
      </c>
      <c r="I185" s="40" t="s">
        <v>195</v>
      </c>
      <c r="J185" s="40" t="s">
        <v>539</v>
      </c>
    </row>
    <row r="186" spans="2:10" x14ac:dyDescent="0.3">
      <c r="B186" s="2">
        <v>183</v>
      </c>
      <c r="C186" s="12">
        <v>2024</v>
      </c>
      <c r="D186" s="23" t="s">
        <v>171</v>
      </c>
      <c r="E186" s="2">
        <v>6</v>
      </c>
      <c r="F186" s="13" t="s">
        <v>84</v>
      </c>
      <c r="G186" s="18" t="s">
        <v>37</v>
      </c>
      <c r="H186" s="25">
        <f>18291000*1.1</f>
        <v>20120100</v>
      </c>
      <c r="I186" s="40" t="s">
        <v>200</v>
      </c>
      <c r="J186" s="40" t="s">
        <v>224</v>
      </c>
    </row>
    <row r="187" spans="2:10" x14ac:dyDescent="0.3">
      <c r="B187" s="2">
        <v>184</v>
      </c>
      <c r="C187" s="12">
        <v>2024</v>
      </c>
      <c r="D187" s="23" t="s">
        <v>173</v>
      </c>
      <c r="E187" s="2">
        <v>6</v>
      </c>
      <c r="F187" s="13" t="s">
        <v>84</v>
      </c>
      <c r="G187" s="18" t="s">
        <v>42</v>
      </c>
      <c r="H187" s="25">
        <v>18942000</v>
      </c>
      <c r="I187" s="40" t="s">
        <v>202</v>
      </c>
      <c r="J187" s="40" t="s">
        <v>229</v>
      </c>
    </row>
    <row r="188" spans="2:10" x14ac:dyDescent="0.3">
      <c r="B188" s="2">
        <v>185</v>
      </c>
      <c r="C188" s="12">
        <v>2024</v>
      </c>
      <c r="D188" s="23" t="s">
        <v>179</v>
      </c>
      <c r="E188" s="2">
        <v>6</v>
      </c>
      <c r="F188" s="13" t="s">
        <v>84</v>
      </c>
      <c r="G188" s="18" t="s">
        <v>39</v>
      </c>
      <c r="H188" s="25">
        <v>15881000</v>
      </c>
      <c r="I188" s="40" t="s">
        <v>196</v>
      </c>
      <c r="J188" s="40" t="s">
        <v>221</v>
      </c>
    </row>
    <row r="189" spans="2:10" x14ac:dyDescent="0.3">
      <c r="B189" s="2">
        <v>186</v>
      </c>
      <c r="C189" s="12">
        <v>2024</v>
      </c>
      <c r="D189" s="23" t="s">
        <v>181</v>
      </c>
      <c r="E189" s="2">
        <v>6</v>
      </c>
      <c r="F189" s="13" t="s">
        <v>84</v>
      </c>
      <c r="G189" s="18" t="s">
        <v>42</v>
      </c>
      <c r="H189" s="25">
        <v>14962000</v>
      </c>
      <c r="I189" s="40" t="s">
        <v>202</v>
      </c>
      <c r="J189" s="40" t="s">
        <v>68</v>
      </c>
    </row>
    <row r="190" spans="2:10" x14ac:dyDescent="0.3">
      <c r="B190" s="2">
        <v>187</v>
      </c>
      <c r="C190" s="12">
        <v>2024</v>
      </c>
      <c r="D190" s="26" t="s">
        <v>239</v>
      </c>
      <c r="E190" s="29">
        <v>6</v>
      </c>
      <c r="F190" s="20" t="s">
        <v>93</v>
      </c>
      <c r="G190" s="14" t="s">
        <v>37</v>
      </c>
      <c r="H190" s="34">
        <v>1177060500</v>
      </c>
      <c r="I190" s="17" t="s">
        <v>69</v>
      </c>
      <c r="J190" s="17" t="s">
        <v>88</v>
      </c>
    </row>
    <row r="191" spans="2:10" x14ac:dyDescent="0.3">
      <c r="B191" s="2">
        <v>188</v>
      </c>
      <c r="C191" s="12">
        <v>2024</v>
      </c>
      <c r="D191" s="26" t="s">
        <v>240</v>
      </c>
      <c r="E191" s="29">
        <v>6</v>
      </c>
      <c r="F191" s="20" t="s">
        <v>93</v>
      </c>
      <c r="G191" s="14" t="s">
        <v>37</v>
      </c>
      <c r="H191" s="34">
        <v>402988300.00000006</v>
      </c>
      <c r="I191" s="17" t="s">
        <v>69</v>
      </c>
      <c r="J191" s="17" t="s">
        <v>88</v>
      </c>
    </row>
    <row r="192" spans="2:10" x14ac:dyDescent="0.3">
      <c r="B192" s="2">
        <v>189</v>
      </c>
      <c r="C192" s="12">
        <v>2024</v>
      </c>
      <c r="D192" s="26" t="s">
        <v>243</v>
      </c>
      <c r="E192" s="29">
        <v>6</v>
      </c>
      <c r="F192" s="20" t="s">
        <v>93</v>
      </c>
      <c r="G192" s="14" t="s">
        <v>37</v>
      </c>
      <c r="H192" s="34">
        <v>257670600</v>
      </c>
      <c r="I192" s="17" t="s">
        <v>65</v>
      </c>
      <c r="J192" s="17" t="s">
        <v>92</v>
      </c>
    </row>
    <row r="193" spans="2:10" x14ac:dyDescent="0.3">
      <c r="B193" s="2">
        <v>190</v>
      </c>
      <c r="C193" s="12">
        <v>2024</v>
      </c>
      <c r="D193" s="26" t="s">
        <v>246</v>
      </c>
      <c r="E193" s="29">
        <v>6</v>
      </c>
      <c r="F193" s="20" t="s">
        <v>93</v>
      </c>
      <c r="G193" s="14" t="s">
        <v>39</v>
      </c>
      <c r="H193" s="34">
        <v>194848500.00000003</v>
      </c>
      <c r="I193" s="17" t="s">
        <v>69</v>
      </c>
      <c r="J193" s="17" t="s">
        <v>76</v>
      </c>
    </row>
    <row r="194" spans="2:10" x14ac:dyDescent="0.3">
      <c r="B194" s="2">
        <v>191</v>
      </c>
      <c r="C194" s="12">
        <v>2024</v>
      </c>
      <c r="D194" s="26" t="s">
        <v>247</v>
      </c>
      <c r="E194" s="29">
        <v>6</v>
      </c>
      <c r="F194" s="20" t="s">
        <v>93</v>
      </c>
      <c r="G194" s="14" t="s">
        <v>39</v>
      </c>
      <c r="H194" s="34">
        <v>194848500.00000003</v>
      </c>
      <c r="I194" s="17" t="s">
        <v>57</v>
      </c>
      <c r="J194" s="17" t="s">
        <v>91</v>
      </c>
    </row>
    <row r="195" spans="2:10" x14ac:dyDescent="0.3">
      <c r="B195" s="2">
        <v>192</v>
      </c>
      <c r="C195" s="12">
        <v>2024</v>
      </c>
      <c r="D195" s="37" t="s">
        <v>306</v>
      </c>
      <c r="E195" s="2">
        <v>6</v>
      </c>
      <c r="F195" s="13" t="s">
        <v>81</v>
      </c>
      <c r="G195" s="18" t="s">
        <v>42</v>
      </c>
      <c r="H195" s="38">
        <v>99000000</v>
      </c>
      <c r="I195" s="2" t="s">
        <v>275</v>
      </c>
      <c r="J195" s="2" t="s">
        <v>464</v>
      </c>
    </row>
    <row r="196" spans="2:10" x14ac:dyDescent="0.3">
      <c r="B196" s="2">
        <v>193</v>
      </c>
      <c r="C196" s="12">
        <v>2024</v>
      </c>
      <c r="D196" s="37" t="s">
        <v>313</v>
      </c>
      <c r="E196" s="2">
        <v>6</v>
      </c>
      <c r="F196" s="13" t="s">
        <v>81</v>
      </c>
      <c r="G196" s="18" t="s">
        <v>274</v>
      </c>
      <c r="H196" s="38">
        <v>36000000</v>
      </c>
      <c r="I196" s="2" t="s">
        <v>198</v>
      </c>
      <c r="J196" s="2" t="s">
        <v>470</v>
      </c>
    </row>
    <row r="197" spans="2:10" x14ac:dyDescent="0.3">
      <c r="B197" s="2">
        <v>194</v>
      </c>
      <c r="C197" s="12">
        <v>2024</v>
      </c>
      <c r="D197" s="37" t="s">
        <v>329</v>
      </c>
      <c r="E197" s="2">
        <v>6</v>
      </c>
      <c r="F197" s="13" t="s">
        <v>81</v>
      </c>
      <c r="G197" s="18" t="s">
        <v>274</v>
      </c>
      <c r="H197" s="38">
        <v>20500000</v>
      </c>
      <c r="I197" s="2" t="s">
        <v>445</v>
      </c>
      <c r="J197" s="2" t="s">
        <v>481</v>
      </c>
    </row>
    <row r="198" spans="2:10" x14ac:dyDescent="0.3">
      <c r="B198" s="2">
        <v>195</v>
      </c>
      <c r="C198" s="12">
        <v>2024</v>
      </c>
      <c r="D198" s="37" t="s">
        <v>315</v>
      </c>
      <c r="E198" s="2">
        <v>6</v>
      </c>
      <c r="F198" s="13" t="s">
        <v>81</v>
      </c>
      <c r="G198" s="18" t="s">
        <v>274</v>
      </c>
      <c r="H198" s="38">
        <v>15000000</v>
      </c>
      <c r="I198" s="2" t="s">
        <v>195</v>
      </c>
      <c r="J198" s="2" t="s">
        <v>472</v>
      </c>
    </row>
    <row r="199" spans="2:10" x14ac:dyDescent="0.3">
      <c r="B199" s="2">
        <v>196</v>
      </c>
      <c r="C199" s="12">
        <v>2024</v>
      </c>
      <c r="D199" s="37" t="s">
        <v>343</v>
      </c>
      <c r="E199" s="2">
        <v>6</v>
      </c>
      <c r="F199" s="13" t="s">
        <v>81</v>
      </c>
      <c r="G199" s="18" t="s">
        <v>274</v>
      </c>
      <c r="H199" s="38">
        <v>13539000</v>
      </c>
      <c r="I199" s="2" t="s">
        <v>196</v>
      </c>
      <c r="J199" s="2" t="s">
        <v>471</v>
      </c>
    </row>
    <row r="200" spans="2:10" x14ac:dyDescent="0.3">
      <c r="B200" s="2">
        <v>197</v>
      </c>
      <c r="C200" s="12">
        <v>2024</v>
      </c>
      <c r="D200" s="37" t="s">
        <v>377</v>
      </c>
      <c r="E200" s="2">
        <v>6</v>
      </c>
      <c r="F200" s="13" t="s">
        <v>81</v>
      </c>
      <c r="G200" s="18" t="s">
        <v>37</v>
      </c>
      <c r="H200" s="38">
        <v>484437800.00000006</v>
      </c>
      <c r="I200" s="2" t="s">
        <v>450</v>
      </c>
      <c r="J200" s="2" t="s">
        <v>507</v>
      </c>
    </row>
    <row r="201" spans="2:10" x14ac:dyDescent="0.3">
      <c r="B201" s="2">
        <v>198</v>
      </c>
      <c r="C201" s="12">
        <v>2024</v>
      </c>
      <c r="D201" s="37" t="s">
        <v>379</v>
      </c>
      <c r="E201" s="2">
        <v>6</v>
      </c>
      <c r="F201" s="13" t="s">
        <v>81</v>
      </c>
      <c r="G201" s="18" t="s">
        <v>37</v>
      </c>
      <c r="H201" s="38">
        <v>400000000</v>
      </c>
      <c r="I201" s="2" t="s">
        <v>451</v>
      </c>
      <c r="J201" s="2" t="s">
        <v>508</v>
      </c>
    </row>
    <row r="202" spans="2:10" x14ac:dyDescent="0.3">
      <c r="B202" s="2">
        <v>199</v>
      </c>
      <c r="C202" s="12">
        <v>2024</v>
      </c>
      <c r="D202" s="37" t="s">
        <v>383</v>
      </c>
      <c r="E202" s="2">
        <v>6</v>
      </c>
      <c r="F202" s="13" t="s">
        <v>81</v>
      </c>
      <c r="G202" s="18" t="s">
        <v>37</v>
      </c>
      <c r="H202" s="38">
        <v>307461000</v>
      </c>
      <c r="I202" s="2" t="s">
        <v>202</v>
      </c>
      <c r="J202" s="2" t="s">
        <v>512</v>
      </c>
    </row>
    <row r="203" spans="2:10" x14ac:dyDescent="0.3">
      <c r="B203" s="2">
        <v>200</v>
      </c>
      <c r="C203" s="12">
        <v>2024</v>
      </c>
      <c r="D203" s="37" t="s">
        <v>387</v>
      </c>
      <c r="E203" s="2">
        <v>6</v>
      </c>
      <c r="F203" s="13" t="s">
        <v>81</v>
      </c>
      <c r="G203" s="18" t="s">
        <v>234</v>
      </c>
      <c r="H203" s="38">
        <v>215533333</v>
      </c>
      <c r="I203" s="2" t="s">
        <v>442</v>
      </c>
      <c r="J203" s="2" t="s">
        <v>515</v>
      </c>
    </row>
    <row r="204" spans="2:10" x14ac:dyDescent="0.3">
      <c r="B204" s="2">
        <v>201</v>
      </c>
      <c r="C204" s="12">
        <v>2024</v>
      </c>
      <c r="D204" s="37" t="s">
        <v>388</v>
      </c>
      <c r="E204" s="2">
        <v>6</v>
      </c>
      <c r="F204" s="13" t="s">
        <v>81</v>
      </c>
      <c r="G204" s="18" t="s">
        <v>37</v>
      </c>
      <c r="H204" s="38">
        <v>200000000</v>
      </c>
      <c r="I204" s="2" t="s">
        <v>276</v>
      </c>
      <c r="J204" s="2" t="s">
        <v>503</v>
      </c>
    </row>
    <row r="205" spans="2:10" x14ac:dyDescent="0.3">
      <c r="B205" s="2">
        <v>202</v>
      </c>
      <c r="C205" s="12">
        <v>2024</v>
      </c>
      <c r="D205" s="37" t="s">
        <v>394</v>
      </c>
      <c r="E205" s="2">
        <v>6</v>
      </c>
      <c r="F205" s="13" t="s">
        <v>81</v>
      </c>
      <c r="G205" s="18" t="s">
        <v>37</v>
      </c>
      <c r="H205" s="38">
        <v>110000000.00000001</v>
      </c>
      <c r="I205" s="2" t="s">
        <v>452</v>
      </c>
      <c r="J205" s="2" t="s">
        <v>518</v>
      </c>
    </row>
    <row r="206" spans="2:10" x14ac:dyDescent="0.3">
      <c r="B206" s="2">
        <v>203</v>
      </c>
      <c r="C206" s="12">
        <v>2024</v>
      </c>
      <c r="D206" s="37" t="s">
        <v>405</v>
      </c>
      <c r="E206" s="2">
        <v>6</v>
      </c>
      <c r="F206" s="13" t="s">
        <v>81</v>
      </c>
      <c r="G206" s="18" t="s">
        <v>234</v>
      </c>
      <c r="H206" s="38">
        <v>10000000</v>
      </c>
      <c r="I206" s="2" t="s">
        <v>276</v>
      </c>
      <c r="J206" s="2" t="s">
        <v>503</v>
      </c>
    </row>
    <row r="207" spans="2:10" x14ac:dyDescent="0.3">
      <c r="B207" s="2">
        <v>204</v>
      </c>
      <c r="C207" s="12">
        <v>2024</v>
      </c>
      <c r="D207" s="37" t="s">
        <v>406</v>
      </c>
      <c r="E207" s="2">
        <v>6</v>
      </c>
      <c r="F207" s="13" t="s">
        <v>81</v>
      </c>
      <c r="G207" s="18" t="s">
        <v>234</v>
      </c>
      <c r="H207" s="38">
        <v>10000000</v>
      </c>
      <c r="I207" s="2" t="s">
        <v>276</v>
      </c>
      <c r="J207" s="2" t="s">
        <v>525</v>
      </c>
    </row>
    <row r="208" spans="2:10" x14ac:dyDescent="0.3">
      <c r="B208" s="2">
        <v>205</v>
      </c>
      <c r="C208" s="12">
        <v>2024</v>
      </c>
      <c r="D208" s="37" t="s">
        <v>409</v>
      </c>
      <c r="E208" s="2">
        <v>6</v>
      </c>
      <c r="F208" s="13" t="s">
        <v>81</v>
      </c>
      <c r="G208" s="18" t="s">
        <v>39</v>
      </c>
      <c r="H208" s="38">
        <v>1333978800</v>
      </c>
      <c r="I208" s="2" t="s">
        <v>278</v>
      </c>
      <c r="J208" s="2" t="s">
        <v>295</v>
      </c>
    </row>
    <row r="209" spans="2:10" x14ac:dyDescent="0.3">
      <c r="B209" s="2">
        <v>206</v>
      </c>
      <c r="C209" s="12">
        <v>2024</v>
      </c>
      <c r="D209" s="37" t="s">
        <v>413</v>
      </c>
      <c r="E209" s="2">
        <v>6</v>
      </c>
      <c r="F209" s="13" t="s">
        <v>81</v>
      </c>
      <c r="G209" s="18" t="s">
        <v>39</v>
      </c>
      <c r="H209" s="38">
        <v>500000000</v>
      </c>
      <c r="I209" s="2" t="s">
        <v>276</v>
      </c>
      <c r="J209" s="2" t="s">
        <v>285</v>
      </c>
    </row>
    <row r="210" spans="2:10" x14ac:dyDescent="0.3">
      <c r="B210" s="2">
        <v>207</v>
      </c>
      <c r="C210" s="12">
        <v>2024</v>
      </c>
      <c r="D210" s="37" t="s">
        <v>415</v>
      </c>
      <c r="E210" s="2">
        <v>6</v>
      </c>
      <c r="F210" s="13" t="s">
        <v>81</v>
      </c>
      <c r="G210" s="18" t="s">
        <v>39</v>
      </c>
      <c r="H210" s="38">
        <v>327063000</v>
      </c>
      <c r="I210" s="2" t="s">
        <v>278</v>
      </c>
      <c r="J210" s="2" t="s">
        <v>291</v>
      </c>
    </row>
    <row r="211" spans="2:10" x14ac:dyDescent="0.3">
      <c r="B211" s="2">
        <v>208</v>
      </c>
      <c r="C211" s="12">
        <v>2024</v>
      </c>
      <c r="D211" s="37" t="s">
        <v>421</v>
      </c>
      <c r="E211" s="2">
        <v>6</v>
      </c>
      <c r="F211" s="13" t="s">
        <v>81</v>
      </c>
      <c r="G211" s="18" t="s">
        <v>39</v>
      </c>
      <c r="H211" s="38">
        <v>132330000.00000001</v>
      </c>
      <c r="I211" s="2" t="s">
        <v>276</v>
      </c>
      <c r="J211" s="2" t="s">
        <v>503</v>
      </c>
    </row>
    <row r="212" spans="2:10" x14ac:dyDescent="0.3">
      <c r="B212" s="2">
        <v>209</v>
      </c>
      <c r="C212" s="12">
        <v>2024</v>
      </c>
      <c r="D212" s="37" t="s">
        <v>433</v>
      </c>
      <c r="E212" s="2">
        <v>6</v>
      </c>
      <c r="F212" s="13" t="s">
        <v>81</v>
      </c>
      <c r="G212" s="18" t="s">
        <v>233</v>
      </c>
      <c r="H212" s="38">
        <v>10105000</v>
      </c>
      <c r="I212" s="2" t="s">
        <v>195</v>
      </c>
      <c r="J212" s="2" t="s">
        <v>540</v>
      </c>
    </row>
    <row r="213" spans="2:10" x14ac:dyDescent="0.3">
      <c r="B213" s="2">
        <v>210</v>
      </c>
      <c r="C213" s="12">
        <v>2024</v>
      </c>
      <c r="D213" s="37" t="s">
        <v>434</v>
      </c>
      <c r="E213" s="2">
        <v>6</v>
      </c>
      <c r="F213" s="13" t="s">
        <v>81</v>
      </c>
      <c r="G213" s="18" t="s">
        <v>233</v>
      </c>
      <c r="H213" s="38">
        <v>10000000</v>
      </c>
      <c r="I213" s="2" t="s">
        <v>276</v>
      </c>
      <c r="J213" s="2" t="s">
        <v>503</v>
      </c>
    </row>
    <row r="214" spans="2:10" x14ac:dyDescent="0.3">
      <c r="B214" s="2">
        <v>211</v>
      </c>
      <c r="C214" s="12">
        <v>2024</v>
      </c>
      <c r="D214" s="23" t="s">
        <v>128</v>
      </c>
      <c r="E214" s="2">
        <v>7</v>
      </c>
      <c r="F214" s="13" t="s">
        <v>84</v>
      </c>
      <c r="G214" s="18" t="s">
        <v>234</v>
      </c>
      <c r="H214" s="25">
        <f>123116000*1.1</f>
        <v>135427600</v>
      </c>
      <c r="I214" s="40" t="s">
        <v>199</v>
      </c>
      <c r="J214" s="40" t="s">
        <v>209</v>
      </c>
    </row>
    <row r="215" spans="2:10" x14ac:dyDescent="0.3">
      <c r="B215" s="2">
        <v>212</v>
      </c>
      <c r="C215" s="12">
        <v>2024</v>
      </c>
      <c r="D215" s="23" t="s">
        <v>129</v>
      </c>
      <c r="E215" s="2">
        <v>7</v>
      </c>
      <c r="F215" s="13" t="s">
        <v>84</v>
      </c>
      <c r="G215" s="18" t="s">
        <v>37</v>
      </c>
      <c r="H215" s="25">
        <v>135427600</v>
      </c>
      <c r="I215" s="40" t="s">
        <v>54</v>
      </c>
      <c r="J215" s="40" t="s">
        <v>210</v>
      </c>
    </row>
    <row r="216" spans="2:10" x14ac:dyDescent="0.3">
      <c r="B216" s="2">
        <v>213</v>
      </c>
      <c r="C216" s="12">
        <v>2024</v>
      </c>
      <c r="D216" s="23" t="s">
        <v>159</v>
      </c>
      <c r="E216" s="2">
        <v>7</v>
      </c>
      <c r="F216" s="13" t="s">
        <v>84</v>
      </c>
      <c r="G216" s="18" t="s">
        <v>39</v>
      </c>
      <c r="H216" s="25">
        <v>34419000</v>
      </c>
      <c r="I216" s="40" t="s">
        <v>196</v>
      </c>
      <c r="J216" s="40" t="s">
        <v>221</v>
      </c>
    </row>
    <row r="217" spans="2:10" x14ac:dyDescent="0.3">
      <c r="B217" s="2">
        <v>214</v>
      </c>
      <c r="C217" s="12">
        <v>2024</v>
      </c>
      <c r="D217" s="23" t="s">
        <v>177</v>
      </c>
      <c r="E217" s="2">
        <v>7</v>
      </c>
      <c r="F217" s="13" t="s">
        <v>84</v>
      </c>
      <c r="G217" s="18" t="s">
        <v>42</v>
      </c>
      <c r="H217" s="25">
        <v>16684000</v>
      </c>
      <c r="I217" s="40" t="s">
        <v>202</v>
      </c>
      <c r="J217" s="40" t="s">
        <v>230</v>
      </c>
    </row>
    <row r="218" spans="2:10" x14ac:dyDescent="0.3">
      <c r="B218" s="2">
        <v>215</v>
      </c>
      <c r="C218" s="12">
        <v>2024</v>
      </c>
      <c r="D218" s="17" t="s">
        <v>95</v>
      </c>
      <c r="E218" s="29">
        <v>7</v>
      </c>
      <c r="F218" s="20" t="s">
        <v>93</v>
      </c>
      <c r="G218" s="14" t="s">
        <v>42</v>
      </c>
      <c r="H218" s="34">
        <v>22000000</v>
      </c>
      <c r="I218" s="17" t="s">
        <v>59</v>
      </c>
      <c r="J218" s="17" t="s">
        <v>96</v>
      </c>
    </row>
    <row r="219" spans="2:10" x14ac:dyDescent="0.3">
      <c r="B219" s="2">
        <v>216</v>
      </c>
      <c r="C219" s="12">
        <v>2024</v>
      </c>
      <c r="D219" s="37" t="s">
        <v>328</v>
      </c>
      <c r="E219" s="2">
        <v>7</v>
      </c>
      <c r="F219" s="13" t="s">
        <v>81</v>
      </c>
      <c r="G219" s="18" t="s">
        <v>274</v>
      </c>
      <c r="H219" s="38">
        <v>20818600</v>
      </c>
      <c r="I219" s="2" t="s">
        <v>198</v>
      </c>
      <c r="J219" s="2" t="s">
        <v>207</v>
      </c>
    </row>
    <row r="220" spans="2:10" x14ac:dyDescent="0.3">
      <c r="B220" s="2">
        <v>217</v>
      </c>
      <c r="C220" s="12">
        <v>2024</v>
      </c>
      <c r="D220" s="37" t="s">
        <v>385</v>
      </c>
      <c r="E220" s="2">
        <v>7</v>
      </c>
      <c r="F220" s="13" t="s">
        <v>81</v>
      </c>
      <c r="G220" s="18" t="s">
        <v>37</v>
      </c>
      <c r="H220" s="38">
        <v>244500000</v>
      </c>
      <c r="I220" s="2" t="s">
        <v>275</v>
      </c>
      <c r="J220" s="2" t="s">
        <v>483</v>
      </c>
    </row>
    <row r="221" spans="2:10" x14ac:dyDescent="0.3">
      <c r="B221" s="2">
        <v>218</v>
      </c>
      <c r="C221" s="12">
        <v>2024</v>
      </c>
      <c r="D221" s="37" t="s">
        <v>432</v>
      </c>
      <c r="E221" s="2">
        <v>7</v>
      </c>
      <c r="F221" s="13" t="s">
        <v>81</v>
      </c>
      <c r="G221" s="18" t="s">
        <v>233</v>
      </c>
      <c r="H221" s="38">
        <v>10395000</v>
      </c>
      <c r="I221" s="2" t="s">
        <v>195</v>
      </c>
      <c r="J221" s="2" t="s">
        <v>538</v>
      </c>
    </row>
    <row r="222" spans="2:10" x14ac:dyDescent="0.3">
      <c r="B222" s="2">
        <v>219</v>
      </c>
      <c r="C222" s="12">
        <v>2024</v>
      </c>
      <c r="D222" s="37" t="s">
        <v>436</v>
      </c>
      <c r="E222" s="2">
        <v>7</v>
      </c>
      <c r="F222" s="13" t="s">
        <v>81</v>
      </c>
      <c r="G222" s="18" t="s">
        <v>438</v>
      </c>
      <c r="H222" s="38">
        <v>63759000</v>
      </c>
      <c r="I222" s="2" t="s">
        <v>440</v>
      </c>
      <c r="J222" s="2" t="s">
        <v>530</v>
      </c>
    </row>
    <row r="223" spans="2:10" x14ac:dyDescent="0.3">
      <c r="B223" s="2">
        <v>220</v>
      </c>
      <c r="C223" s="12">
        <v>2024</v>
      </c>
      <c r="D223" s="37" t="s">
        <v>437</v>
      </c>
      <c r="E223" s="2">
        <v>7</v>
      </c>
      <c r="F223" s="13" t="s">
        <v>81</v>
      </c>
      <c r="G223" s="18" t="s">
        <v>439</v>
      </c>
      <c r="H223" s="38">
        <v>10000000</v>
      </c>
      <c r="I223" s="2" t="s">
        <v>440</v>
      </c>
      <c r="J223" s="2" t="s">
        <v>530</v>
      </c>
    </row>
    <row r="224" spans="2:10" x14ac:dyDescent="0.3">
      <c r="B224" s="2">
        <v>221</v>
      </c>
      <c r="C224" s="12">
        <v>2024</v>
      </c>
      <c r="D224" s="23" t="s">
        <v>141</v>
      </c>
      <c r="E224" s="2">
        <v>8</v>
      </c>
      <c r="F224" s="13" t="s">
        <v>84</v>
      </c>
      <c r="G224" s="18" t="s">
        <v>234</v>
      </c>
      <c r="H224" s="25">
        <f>68024000*1.1</f>
        <v>74826400</v>
      </c>
      <c r="I224" s="40" t="s">
        <v>199</v>
      </c>
      <c r="J224" s="40" t="s">
        <v>215</v>
      </c>
    </row>
    <row r="225" spans="2:10" x14ac:dyDescent="0.3">
      <c r="B225" s="2">
        <v>222</v>
      </c>
      <c r="C225" s="12">
        <v>2024</v>
      </c>
      <c r="D225" s="23" t="s">
        <v>142</v>
      </c>
      <c r="E225" s="2">
        <v>8</v>
      </c>
      <c r="F225" s="13" t="s">
        <v>84</v>
      </c>
      <c r="G225" s="18" t="s">
        <v>37</v>
      </c>
      <c r="H225" s="25">
        <f>64008000*1.1</f>
        <v>70408800</v>
      </c>
      <c r="I225" s="40" t="s">
        <v>200</v>
      </c>
      <c r="J225" s="40" t="s">
        <v>216</v>
      </c>
    </row>
    <row r="226" spans="2:10" x14ac:dyDescent="0.3">
      <c r="B226" s="2">
        <v>223</v>
      </c>
      <c r="C226" s="12">
        <v>2024</v>
      </c>
      <c r="D226" s="23" t="s">
        <v>153</v>
      </c>
      <c r="E226" s="2">
        <v>8</v>
      </c>
      <c r="F226" s="13" t="s">
        <v>84</v>
      </c>
      <c r="G226" s="18" t="s">
        <v>39</v>
      </c>
      <c r="H226" s="25">
        <v>48510000</v>
      </c>
      <c r="I226" s="40" t="s">
        <v>201</v>
      </c>
      <c r="J226" s="40" t="s">
        <v>214</v>
      </c>
    </row>
    <row r="227" spans="2:10" x14ac:dyDescent="0.3">
      <c r="B227" s="2">
        <v>224</v>
      </c>
      <c r="C227" s="12">
        <v>2024</v>
      </c>
      <c r="D227" s="23" t="s">
        <v>172</v>
      </c>
      <c r="E227" s="2">
        <v>8</v>
      </c>
      <c r="F227" s="13" t="s">
        <v>84</v>
      </c>
      <c r="G227" s="18" t="s">
        <v>39</v>
      </c>
      <c r="H227" s="25">
        <v>20055000</v>
      </c>
      <c r="I227" s="40" t="s">
        <v>201</v>
      </c>
      <c r="J227" s="40" t="s">
        <v>227</v>
      </c>
    </row>
    <row r="228" spans="2:10" x14ac:dyDescent="0.3">
      <c r="B228" s="2">
        <v>225</v>
      </c>
      <c r="C228" s="12">
        <v>2024</v>
      </c>
      <c r="D228" s="23" t="s">
        <v>152</v>
      </c>
      <c r="E228" s="2">
        <v>8</v>
      </c>
      <c r="F228" s="13" t="s">
        <v>84</v>
      </c>
      <c r="G228" s="18" t="s">
        <v>39</v>
      </c>
      <c r="H228" s="25">
        <v>18983000</v>
      </c>
      <c r="I228" s="40" t="s">
        <v>196</v>
      </c>
      <c r="J228" s="40" t="s">
        <v>228</v>
      </c>
    </row>
    <row r="229" spans="2:10" x14ac:dyDescent="0.3">
      <c r="B229" s="2">
        <v>226</v>
      </c>
      <c r="C229" s="12">
        <v>2024</v>
      </c>
      <c r="D229" s="23" t="s">
        <v>178</v>
      </c>
      <c r="E229" s="2">
        <v>8</v>
      </c>
      <c r="F229" s="13" t="s">
        <v>84</v>
      </c>
      <c r="G229" s="18" t="s">
        <v>234</v>
      </c>
      <c r="H229" s="25">
        <f>15010000*1.1</f>
        <v>16511000.000000002</v>
      </c>
      <c r="I229" s="40" t="s">
        <v>199</v>
      </c>
      <c r="J229" s="40" t="s">
        <v>215</v>
      </c>
    </row>
    <row r="230" spans="2:10" x14ac:dyDescent="0.3">
      <c r="B230" s="2">
        <v>227</v>
      </c>
      <c r="C230" s="12">
        <v>2024</v>
      </c>
      <c r="D230" s="17" t="s">
        <v>262</v>
      </c>
      <c r="E230" s="28">
        <v>8</v>
      </c>
      <c r="F230" s="20" t="s">
        <v>93</v>
      </c>
      <c r="G230" s="18" t="s">
        <v>39</v>
      </c>
      <c r="H230" s="3">
        <v>20790000</v>
      </c>
      <c r="I230" s="2" t="s">
        <v>200</v>
      </c>
      <c r="J230" s="17" t="s">
        <v>224</v>
      </c>
    </row>
    <row r="231" spans="2:10" x14ac:dyDescent="0.3">
      <c r="B231" s="2">
        <v>228</v>
      </c>
      <c r="C231" s="12">
        <v>2024</v>
      </c>
      <c r="D231" s="37" t="s">
        <v>315</v>
      </c>
      <c r="E231" s="2">
        <v>8</v>
      </c>
      <c r="F231" s="13" t="s">
        <v>81</v>
      </c>
      <c r="G231" s="18" t="s">
        <v>274</v>
      </c>
      <c r="H231" s="38">
        <v>35000000</v>
      </c>
      <c r="I231" s="2" t="s">
        <v>195</v>
      </c>
      <c r="J231" s="2" t="s">
        <v>472</v>
      </c>
    </row>
    <row r="232" spans="2:10" x14ac:dyDescent="0.3">
      <c r="B232" s="2">
        <v>229</v>
      </c>
      <c r="C232" s="12">
        <v>2024</v>
      </c>
      <c r="D232" s="37" t="s">
        <v>317</v>
      </c>
      <c r="E232" s="2">
        <v>8</v>
      </c>
      <c r="F232" s="13" t="s">
        <v>81</v>
      </c>
      <c r="G232" s="18" t="s">
        <v>274</v>
      </c>
      <c r="H232" s="38">
        <v>31800000</v>
      </c>
      <c r="I232" s="2" t="s">
        <v>200</v>
      </c>
      <c r="J232" s="2" t="s">
        <v>225</v>
      </c>
    </row>
    <row r="233" spans="2:10" x14ac:dyDescent="0.3">
      <c r="B233" s="2">
        <v>230</v>
      </c>
      <c r="C233" s="12">
        <v>2024</v>
      </c>
      <c r="D233" s="37" t="s">
        <v>370</v>
      </c>
      <c r="E233" s="2">
        <v>8</v>
      </c>
      <c r="F233" s="13" t="s">
        <v>81</v>
      </c>
      <c r="G233" s="18" t="s">
        <v>274</v>
      </c>
      <c r="H233" s="38">
        <v>10000000</v>
      </c>
      <c r="I233" s="2" t="s">
        <v>444</v>
      </c>
      <c r="J233" s="2" t="s">
        <v>500</v>
      </c>
    </row>
    <row r="234" spans="2:10" x14ac:dyDescent="0.3">
      <c r="B234" s="2">
        <v>231</v>
      </c>
      <c r="C234" s="12">
        <v>2024</v>
      </c>
      <c r="D234" s="37" t="s">
        <v>373</v>
      </c>
      <c r="E234" s="2">
        <v>8</v>
      </c>
      <c r="F234" s="13" t="s">
        <v>81</v>
      </c>
      <c r="G234" s="18" t="s">
        <v>37</v>
      </c>
      <c r="H234" s="38">
        <v>997768200.00000012</v>
      </c>
      <c r="I234" s="2" t="s">
        <v>276</v>
      </c>
      <c r="J234" s="2" t="s">
        <v>503</v>
      </c>
    </row>
    <row r="235" spans="2:10" x14ac:dyDescent="0.3">
      <c r="B235" s="2">
        <v>232</v>
      </c>
      <c r="C235" s="12">
        <v>2024</v>
      </c>
      <c r="D235" s="37" t="s">
        <v>398</v>
      </c>
      <c r="E235" s="2">
        <v>8</v>
      </c>
      <c r="F235" s="13" t="s">
        <v>81</v>
      </c>
      <c r="G235" s="18" t="s">
        <v>37</v>
      </c>
      <c r="H235" s="38">
        <v>48527600</v>
      </c>
      <c r="I235" s="2" t="s">
        <v>198</v>
      </c>
      <c r="J235" s="2" t="s">
        <v>207</v>
      </c>
    </row>
    <row r="236" spans="2:10" x14ac:dyDescent="0.3">
      <c r="B236" s="2">
        <v>233</v>
      </c>
      <c r="C236" s="12">
        <v>2024</v>
      </c>
      <c r="D236" s="37" t="s">
        <v>399</v>
      </c>
      <c r="E236" s="2">
        <v>8</v>
      </c>
      <c r="F236" s="13" t="s">
        <v>81</v>
      </c>
      <c r="G236" s="18" t="s">
        <v>37</v>
      </c>
      <c r="H236" s="38">
        <v>44000000</v>
      </c>
      <c r="I236" s="2" t="s">
        <v>450</v>
      </c>
      <c r="J236" s="2" t="s">
        <v>521</v>
      </c>
    </row>
    <row r="237" spans="2:10" x14ac:dyDescent="0.3">
      <c r="B237" s="2">
        <v>234</v>
      </c>
      <c r="C237" s="12">
        <v>2024</v>
      </c>
      <c r="D237" s="37" t="s">
        <v>330</v>
      </c>
      <c r="E237" s="2">
        <v>8</v>
      </c>
      <c r="F237" s="13" t="s">
        <v>81</v>
      </c>
      <c r="G237" s="18" t="s">
        <v>233</v>
      </c>
      <c r="H237" s="38">
        <v>15714000</v>
      </c>
      <c r="I237" s="2" t="s">
        <v>197</v>
      </c>
      <c r="J237" s="2" t="s">
        <v>226</v>
      </c>
    </row>
    <row r="238" spans="2:10" x14ac:dyDescent="0.3">
      <c r="B238" s="2">
        <v>235</v>
      </c>
      <c r="C238" s="12">
        <v>2024</v>
      </c>
      <c r="D238" s="23" t="s">
        <v>115</v>
      </c>
      <c r="E238" s="2">
        <v>9</v>
      </c>
      <c r="F238" s="13" t="s">
        <v>84</v>
      </c>
      <c r="G238" s="18" t="s">
        <v>39</v>
      </c>
      <c r="H238" s="25">
        <v>402988000</v>
      </c>
      <c r="I238" s="40" t="s">
        <v>196</v>
      </c>
      <c r="J238" s="40" t="s">
        <v>206</v>
      </c>
    </row>
    <row r="239" spans="2:10" x14ac:dyDescent="0.3">
      <c r="B239" s="2">
        <v>236</v>
      </c>
      <c r="C239" s="12">
        <v>2024</v>
      </c>
      <c r="D239" s="23" t="s">
        <v>160</v>
      </c>
      <c r="E239" s="2">
        <v>9</v>
      </c>
      <c r="F239" s="13" t="s">
        <v>84</v>
      </c>
      <c r="G239" s="18" t="s">
        <v>39</v>
      </c>
      <c r="H239" s="25">
        <v>33323000</v>
      </c>
      <c r="I239" s="40" t="s">
        <v>196</v>
      </c>
      <c r="J239" s="40" t="s">
        <v>222</v>
      </c>
    </row>
    <row r="240" spans="2:10" x14ac:dyDescent="0.3">
      <c r="B240" s="2">
        <v>237</v>
      </c>
      <c r="C240" s="12">
        <v>2024</v>
      </c>
      <c r="D240" s="23" t="s">
        <v>166</v>
      </c>
      <c r="E240" s="2">
        <v>9</v>
      </c>
      <c r="F240" s="13" t="s">
        <v>84</v>
      </c>
      <c r="G240" s="18" t="s">
        <v>234</v>
      </c>
      <c r="H240" s="25">
        <f>23108000*1.1</f>
        <v>25418800.000000004</v>
      </c>
      <c r="I240" s="40" t="s">
        <v>199</v>
      </c>
      <c r="J240" s="40" t="s">
        <v>215</v>
      </c>
    </row>
    <row r="241" spans="2:10" x14ac:dyDescent="0.3">
      <c r="B241" s="2">
        <v>238</v>
      </c>
      <c r="C241" s="12">
        <v>2024</v>
      </c>
      <c r="D241" s="23" t="s">
        <v>167</v>
      </c>
      <c r="E241" s="2">
        <v>9</v>
      </c>
      <c r="F241" s="13" t="s">
        <v>84</v>
      </c>
      <c r="G241" s="18" t="s">
        <v>42</v>
      </c>
      <c r="H241" s="25">
        <v>24540000</v>
      </c>
      <c r="I241" s="40" t="s">
        <v>200</v>
      </c>
      <c r="J241" s="40" t="s">
        <v>225</v>
      </c>
    </row>
    <row r="242" spans="2:10" x14ac:dyDescent="0.3">
      <c r="B242" s="2">
        <v>239</v>
      </c>
      <c r="C242" s="12">
        <v>2024</v>
      </c>
      <c r="D242" s="37" t="s">
        <v>60</v>
      </c>
      <c r="E242" s="2">
        <v>9</v>
      </c>
      <c r="F242" s="13" t="s">
        <v>81</v>
      </c>
      <c r="G242" s="18" t="s">
        <v>42</v>
      </c>
      <c r="H242" s="38">
        <v>72600000</v>
      </c>
      <c r="I242" s="2" t="s">
        <v>197</v>
      </c>
      <c r="J242" s="2" t="s">
        <v>466</v>
      </c>
    </row>
    <row r="243" spans="2:10" x14ac:dyDescent="0.3">
      <c r="B243" s="2">
        <v>240</v>
      </c>
      <c r="C243" s="12">
        <v>2024</v>
      </c>
      <c r="D243" s="37" t="s">
        <v>313</v>
      </c>
      <c r="E243" s="2">
        <v>9</v>
      </c>
      <c r="F243" s="13" t="s">
        <v>81</v>
      </c>
      <c r="G243" s="18" t="s">
        <v>274</v>
      </c>
      <c r="H243" s="38">
        <v>34000000</v>
      </c>
      <c r="I243" s="2" t="s">
        <v>198</v>
      </c>
      <c r="J243" s="2" t="s">
        <v>470</v>
      </c>
    </row>
    <row r="244" spans="2:10" x14ac:dyDescent="0.3">
      <c r="B244" s="2">
        <v>241</v>
      </c>
      <c r="C244" s="12">
        <v>2024</v>
      </c>
      <c r="D244" s="37" t="s">
        <v>316</v>
      </c>
      <c r="E244" s="2">
        <v>9</v>
      </c>
      <c r="F244" s="13" t="s">
        <v>81</v>
      </c>
      <c r="G244" s="18" t="s">
        <v>274</v>
      </c>
      <c r="H244" s="38">
        <v>32120000</v>
      </c>
      <c r="I244" s="2" t="s">
        <v>197</v>
      </c>
      <c r="J244" s="2" t="s">
        <v>473</v>
      </c>
    </row>
    <row r="245" spans="2:10" x14ac:dyDescent="0.3">
      <c r="B245" s="2">
        <v>242</v>
      </c>
      <c r="C245" s="12">
        <v>2024</v>
      </c>
      <c r="D245" s="37" t="s">
        <v>327</v>
      </c>
      <c r="E245" s="2">
        <v>9</v>
      </c>
      <c r="F245" s="13" t="s">
        <v>81</v>
      </c>
      <c r="G245" s="18" t="s">
        <v>274</v>
      </c>
      <c r="H245" s="38">
        <v>22000000</v>
      </c>
      <c r="I245" s="2" t="s">
        <v>200</v>
      </c>
      <c r="J245" s="2" t="s">
        <v>480</v>
      </c>
    </row>
    <row r="246" spans="2:10" x14ac:dyDescent="0.3">
      <c r="B246" s="2">
        <v>243</v>
      </c>
      <c r="C246" s="12">
        <v>2024</v>
      </c>
      <c r="D246" s="37" t="s">
        <v>339</v>
      </c>
      <c r="E246" s="2">
        <v>9</v>
      </c>
      <c r="F246" s="13" t="s">
        <v>81</v>
      </c>
      <c r="G246" s="18" t="s">
        <v>274</v>
      </c>
      <c r="H246" s="38">
        <v>15000000</v>
      </c>
      <c r="I246" s="2" t="s">
        <v>447</v>
      </c>
      <c r="J246" s="2" t="s">
        <v>485</v>
      </c>
    </row>
    <row r="247" spans="2:10" x14ac:dyDescent="0.3">
      <c r="B247" s="2">
        <v>244</v>
      </c>
      <c r="C247" s="12">
        <v>2024</v>
      </c>
      <c r="D247" s="37" t="s">
        <v>353</v>
      </c>
      <c r="E247" s="2">
        <v>9</v>
      </c>
      <c r="F247" s="13" t="s">
        <v>81</v>
      </c>
      <c r="G247" s="18" t="s">
        <v>274</v>
      </c>
      <c r="H247" s="38">
        <v>11286000</v>
      </c>
      <c r="I247" s="2" t="s">
        <v>197</v>
      </c>
      <c r="J247" s="2" t="s">
        <v>465</v>
      </c>
    </row>
    <row r="248" spans="2:10" x14ac:dyDescent="0.3">
      <c r="B248" s="2">
        <v>245</v>
      </c>
      <c r="C248" s="12">
        <v>2024</v>
      </c>
      <c r="D248" s="37" t="s">
        <v>355</v>
      </c>
      <c r="E248" s="2">
        <v>9</v>
      </c>
      <c r="F248" s="13" t="s">
        <v>81</v>
      </c>
      <c r="G248" s="18" t="s">
        <v>274</v>
      </c>
      <c r="H248" s="38">
        <v>11060000</v>
      </c>
      <c r="I248" s="2" t="s">
        <v>197</v>
      </c>
      <c r="J248" s="2" t="s">
        <v>473</v>
      </c>
    </row>
    <row r="249" spans="2:10" x14ac:dyDescent="0.3">
      <c r="B249" s="2">
        <v>246</v>
      </c>
      <c r="C249" s="12">
        <v>2024</v>
      </c>
      <c r="D249" s="37" t="s">
        <v>365</v>
      </c>
      <c r="E249" s="2">
        <v>9</v>
      </c>
      <c r="F249" s="13" t="s">
        <v>81</v>
      </c>
      <c r="G249" s="18" t="s">
        <v>274</v>
      </c>
      <c r="H249" s="38">
        <v>10048500</v>
      </c>
      <c r="I249" s="2" t="s">
        <v>200</v>
      </c>
      <c r="J249" s="2" t="s">
        <v>489</v>
      </c>
    </row>
    <row r="250" spans="2:10" x14ac:dyDescent="0.3">
      <c r="B250" s="2">
        <v>247</v>
      </c>
      <c r="C250" s="12">
        <v>2024</v>
      </c>
      <c r="D250" s="37" t="s">
        <v>412</v>
      </c>
      <c r="E250" s="2">
        <v>9</v>
      </c>
      <c r="F250" s="13" t="s">
        <v>81</v>
      </c>
      <c r="G250" s="18" t="s">
        <v>39</v>
      </c>
      <c r="H250" s="38">
        <v>764196000</v>
      </c>
      <c r="I250" s="2" t="s">
        <v>197</v>
      </c>
      <c r="J250" s="2" t="s">
        <v>218</v>
      </c>
    </row>
    <row r="251" spans="2:10" x14ac:dyDescent="0.3">
      <c r="B251" s="2">
        <v>248</v>
      </c>
      <c r="C251" s="12">
        <v>2024</v>
      </c>
      <c r="D251" s="23" t="s">
        <v>134</v>
      </c>
      <c r="E251" s="2">
        <v>10</v>
      </c>
      <c r="F251" s="13" t="s">
        <v>84</v>
      </c>
      <c r="G251" s="18" t="s">
        <v>234</v>
      </c>
      <c r="H251" s="25">
        <f>82578*1.1*1000</f>
        <v>90835800</v>
      </c>
      <c r="I251" s="40" t="s">
        <v>199</v>
      </c>
      <c r="J251" s="40" t="s">
        <v>211</v>
      </c>
    </row>
    <row r="252" spans="2:10" x14ac:dyDescent="0.3">
      <c r="B252" s="2">
        <v>249</v>
      </c>
      <c r="C252" s="12">
        <v>2024</v>
      </c>
      <c r="D252" s="23" t="s">
        <v>157</v>
      </c>
      <c r="E252" s="2">
        <v>10</v>
      </c>
      <c r="F252" s="13" t="s">
        <v>84</v>
      </c>
      <c r="G252" s="18" t="s">
        <v>234</v>
      </c>
      <c r="H252" s="25">
        <f>33201000*1.1</f>
        <v>36521100</v>
      </c>
      <c r="I252" s="40" t="s">
        <v>199</v>
      </c>
      <c r="J252" s="40" t="s">
        <v>220</v>
      </c>
    </row>
    <row r="253" spans="2:10" x14ac:dyDescent="0.3">
      <c r="B253" s="2">
        <v>250</v>
      </c>
      <c r="C253" s="12">
        <v>2024</v>
      </c>
      <c r="D253" s="23" t="s">
        <v>161</v>
      </c>
      <c r="E253" s="2">
        <v>10</v>
      </c>
      <c r="F253" s="13" t="s">
        <v>84</v>
      </c>
      <c r="G253" s="18" t="s">
        <v>234</v>
      </c>
      <c r="H253" s="25">
        <f>29137000*1.1</f>
        <v>32050700.000000004</v>
      </c>
      <c r="I253" s="40" t="s">
        <v>199</v>
      </c>
      <c r="J253" s="40" t="s">
        <v>211</v>
      </c>
    </row>
    <row r="254" spans="2:10" x14ac:dyDescent="0.3">
      <c r="B254" s="2">
        <v>251</v>
      </c>
      <c r="C254" s="12">
        <v>2024</v>
      </c>
      <c r="D254" s="23" t="s">
        <v>152</v>
      </c>
      <c r="E254" s="2">
        <v>10</v>
      </c>
      <c r="F254" s="13" t="s">
        <v>84</v>
      </c>
      <c r="G254" s="18" t="s">
        <v>42</v>
      </c>
      <c r="H254" s="25">
        <v>28045000</v>
      </c>
      <c r="I254" s="40" t="s">
        <v>197</v>
      </c>
      <c r="J254" s="40" t="s">
        <v>218</v>
      </c>
    </row>
    <row r="255" spans="2:10" x14ac:dyDescent="0.3">
      <c r="B255" s="2">
        <v>252</v>
      </c>
      <c r="C255" s="12">
        <v>2024</v>
      </c>
      <c r="D255" s="23" t="s">
        <v>165</v>
      </c>
      <c r="E255" s="2">
        <v>10</v>
      </c>
      <c r="F255" s="13" t="s">
        <v>84</v>
      </c>
      <c r="G255" s="18" t="s">
        <v>233</v>
      </c>
      <c r="H255" s="25">
        <v>27000000</v>
      </c>
      <c r="I255" s="40" t="s">
        <v>195</v>
      </c>
      <c r="J255" s="39" t="s">
        <v>534</v>
      </c>
    </row>
    <row r="256" spans="2:10" x14ac:dyDescent="0.3">
      <c r="B256" s="2">
        <v>253</v>
      </c>
      <c r="C256" s="12">
        <v>2024</v>
      </c>
      <c r="D256" s="23" t="s">
        <v>152</v>
      </c>
      <c r="E256" s="2">
        <v>10</v>
      </c>
      <c r="F256" s="13" t="s">
        <v>84</v>
      </c>
      <c r="G256" s="18" t="s">
        <v>39</v>
      </c>
      <c r="H256" s="25">
        <f>17633000*1.1</f>
        <v>19396300</v>
      </c>
      <c r="I256" s="40" t="s">
        <v>200</v>
      </c>
      <c r="J256" s="40" t="s">
        <v>224</v>
      </c>
    </row>
    <row r="257" spans="2:10" x14ac:dyDescent="0.3">
      <c r="B257" s="2">
        <v>254</v>
      </c>
      <c r="C257" s="12">
        <v>2024</v>
      </c>
      <c r="D257" s="23" t="s">
        <v>182</v>
      </c>
      <c r="E257" s="2">
        <v>10</v>
      </c>
      <c r="F257" s="13" t="s">
        <v>84</v>
      </c>
      <c r="G257" s="18" t="s">
        <v>39</v>
      </c>
      <c r="H257" s="25">
        <v>14896000</v>
      </c>
      <c r="I257" s="40" t="s">
        <v>196</v>
      </c>
      <c r="J257" s="40" t="s">
        <v>222</v>
      </c>
    </row>
    <row r="258" spans="2:10" x14ac:dyDescent="0.3">
      <c r="B258" s="2">
        <v>255</v>
      </c>
      <c r="C258" s="12">
        <v>2024</v>
      </c>
      <c r="D258" s="23" t="s">
        <v>187</v>
      </c>
      <c r="E258" s="2">
        <v>10</v>
      </c>
      <c r="F258" s="13" t="s">
        <v>84</v>
      </c>
      <c r="G258" s="18" t="s">
        <v>39</v>
      </c>
      <c r="H258" s="25">
        <v>12692000</v>
      </c>
      <c r="I258" s="40" t="s">
        <v>201</v>
      </c>
      <c r="J258" s="40" t="s">
        <v>227</v>
      </c>
    </row>
    <row r="259" spans="2:10" x14ac:dyDescent="0.3">
      <c r="B259" s="2">
        <v>256</v>
      </c>
      <c r="C259" s="12">
        <v>2024</v>
      </c>
      <c r="D259" s="23" t="s">
        <v>193</v>
      </c>
      <c r="E259" s="2">
        <v>10</v>
      </c>
      <c r="F259" s="13" t="s">
        <v>84</v>
      </c>
      <c r="G259" s="18" t="s">
        <v>39</v>
      </c>
      <c r="H259" s="25">
        <v>11231000</v>
      </c>
      <c r="I259" s="40" t="s">
        <v>196</v>
      </c>
      <c r="J259" s="40" t="s">
        <v>219</v>
      </c>
    </row>
    <row r="260" spans="2:10" x14ac:dyDescent="0.3">
      <c r="B260" s="2">
        <v>257</v>
      </c>
      <c r="C260" s="12">
        <v>2024</v>
      </c>
      <c r="D260" s="19" t="s">
        <v>242</v>
      </c>
      <c r="E260" s="30">
        <v>10</v>
      </c>
      <c r="F260" s="20" t="s">
        <v>93</v>
      </c>
      <c r="G260" s="15" t="s">
        <v>233</v>
      </c>
      <c r="H260" s="21">
        <v>275000000</v>
      </c>
      <c r="I260" s="19" t="s">
        <v>275</v>
      </c>
      <c r="J260" s="19" t="s">
        <v>283</v>
      </c>
    </row>
    <row r="261" spans="2:10" x14ac:dyDescent="0.3">
      <c r="B261" s="2">
        <v>258</v>
      </c>
      <c r="C261" s="12">
        <v>2024</v>
      </c>
      <c r="D261" s="2" t="s">
        <v>99</v>
      </c>
      <c r="E261" s="28">
        <v>10</v>
      </c>
      <c r="F261" s="20" t="s">
        <v>93</v>
      </c>
      <c r="G261" s="18" t="s">
        <v>233</v>
      </c>
      <c r="H261" s="3">
        <v>34100000</v>
      </c>
      <c r="I261" s="2" t="s">
        <v>279</v>
      </c>
      <c r="J261" s="2" t="s">
        <v>100</v>
      </c>
    </row>
    <row r="262" spans="2:10" x14ac:dyDescent="0.3">
      <c r="B262" s="2">
        <v>259</v>
      </c>
      <c r="C262" s="12">
        <v>2024</v>
      </c>
      <c r="D262" s="17" t="s">
        <v>261</v>
      </c>
      <c r="E262" s="29">
        <v>10</v>
      </c>
      <c r="F262" s="20" t="s">
        <v>93</v>
      </c>
      <c r="G262" s="14" t="s">
        <v>234</v>
      </c>
      <c r="H262" s="35">
        <v>31101400.000000004</v>
      </c>
      <c r="I262" s="17" t="s">
        <v>199</v>
      </c>
      <c r="J262" s="17" t="s">
        <v>211</v>
      </c>
    </row>
    <row r="263" spans="2:10" x14ac:dyDescent="0.3">
      <c r="B263" s="2">
        <v>260</v>
      </c>
      <c r="C263" s="12">
        <v>2024</v>
      </c>
      <c r="D263" s="17" t="s">
        <v>273</v>
      </c>
      <c r="E263" s="29">
        <v>10</v>
      </c>
      <c r="F263" s="20" t="s">
        <v>93</v>
      </c>
      <c r="G263" s="14" t="s">
        <v>274</v>
      </c>
      <c r="H263" s="35">
        <v>10071600</v>
      </c>
      <c r="I263" s="17" t="s">
        <v>199</v>
      </c>
      <c r="J263" s="17" t="s">
        <v>293</v>
      </c>
    </row>
    <row r="264" spans="2:10" x14ac:dyDescent="0.3">
      <c r="B264" s="2">
        <v>261</v>
      </c>
      <c r="C264" s="12">
        <v>2024</v>
      </c>
      <c r="D264" s="37" t="s">
        <v>297</v>
      </c>
      <c r="E264" s="2">
        <v>10</v>
      </c>
      <c r="F264" s="13" t="s">
        <v>81</v>
      </c>
      <c r="G264" s="18" t="s">
        <v>42</v>
      </c>
      <c r="H264" s="38">
        <v>16790534707</v>
      </c>
      <c r="I264" s="2" t="s">
        <v>277</v>
      </c>
      <c r="J264" s="2" t="s">
        <v>454</v>
      </c>
    </row>
    <row r="265" spans="2:10" x14ac:dyDescent="0.3">
      <c r="B265" s="2">
        <v>262</v>
      </c>
      <c r="C265" s="12">
        <v>2024</v>
      </c>
      <c r="D265" s="37" t="s">
        <v>303</v>
      </c>
      <c r="E265" s="2">
        <v>10</v>
      </c>
      <c r="F265" s="13" t="s">
        <v>81</v>
      </c>
      <c r="G265" s="18" t="s">
        <v>274</v>
      </c>
      <c r="H265" s="38">
        <v>220000000</v>
      </c>
      <c r="I265" s="2" t="s">
        <v>442</v>
      </c>
      <c r="J265" s="2" t="s">
        <v>461</v>
      </c>
    </row>
    <row r="266" spans="2:10" x14ac:dyDescent="0.3">
      <c r="B266" s="2">
        <v>263</v>
      </c>
      <c r="C266" s="12">
        <v>2024</v>
      </c>
      <c r="D266" s="37" t="s">
        <v>323</v>
      </c>
      <c r="E266" s="2">
        <v>10</v>
      </c>
      <c r="F266" s="13" t="s">
        <v>81</v>
      </c>
      <c r="G266" s="18" t="s">
        <v>274</v>
      </c>
      <c r="H266" s="38">
        <v>25525500.000000004</v>
      </c>
      <c r="I266" s="2" t="s">
        <v>278</v>
      </c>
      <c r="J266" s="2" t="s">
        <v>477</v>
      </c>
    </row>
    <row r="267" spans="2:10" x14ac:dyDescent="0.3">
      <c r="B267" s="2">
        <v>264</v>
      </c>
      <c r="C267" s="12">
        <v>2024</v>
      </c>
      <c r="D267" s="37" t="s">
        <v>332</v>
      </c>
      <c r="E267" s="2">
        <v>10</v>
      </c>
      <c r="F267" s="13" t="s">
        <v>81</v>
      </c>
      <c r="G267" s="18" t="s">
        <v>274</v>
      </c>
      <c r="H267" s="38">
        <v>16500000</v>
      </c>
      <c r="I267" s="2" t="s">
        <v>199</v>
      </c>
      <c r="J267" s="2" t="s">
        <v>288</v>
      </c>
    </row>
    <row r="268" spans="2:10" x14ac:dyDescent="0.3">
      <c r="B268" s="2">
        <v>265</v>
      </c>
      <c r="C268" s="12">
        <v>2024</v>
      </c>
      <c r="D268" s="37" t="s">
        <v>315</v>
      </c>
      <c r="E268" s="2">
        <v>10</v>
      </c>
      <c r="F268" s="13" t="s">
        <v>81</v>
      </c>
      <c r="G268" s="18" t="s">
        <v>274</v>
      </c>
      <c r="H268" s="38">
        <v>16000000</v>
      </c>
      <c r="I268" s="2" t="s">
        <v>195</v>
      </c>
      <c r="J268" s="2" t="s">
        <v>472</v>
      </c>
    </row>
    <row r="269" spans="2:10" x14ac:dyDescent="0.3">
      <c r="B269" s="2">
        <v>266</v>
      </c>
      <c r="C269" s="12">
        <v>2024</v>
      </c>
      <c r="D269" s="37" t="s">
        <v>366</v>
      </c>
      <c r="E269" s="2">
        <v>10</v>
      </c>
      <c r="F269" s="13" t="s">
        <v>81</v>
      </c>
      <c r="G269" s="18" t="s">
        <v>274</v>
      </c>
      <c r="H269" s="38">
        <v>10012200</v>
      </c>
      <c r="I269" s="2" t="s">
        <v>446</v>
      </c>
      <c r="J269" s="2" t="s">
        <v>498</v>
      </c>
    </row>
    <row r="270" spans="2:10" x14ac:dyDescent="0.3">
      <c r="B270" s="2">
        <v>267</v>
      </c>
      <c r="C270" s="12">
        <v>2024</v>
      </c>
      <c r="D270" s="37" t="s">
        <v>368</v>
      </c>
      <c r="E270" s="2">
        <v>10</v>
      </c>
      <c r="F270" s="13" t="s">
        <v>81</v>
      </c>
      <c r="G270" s="18" t="s">
        <v>274</v>
      </c>
      <c r="H270" s="38">
        <v>10000000</v>
      </c>
      <c r="I270" s="2" t="s">
        <v>195</v>
      </c>
      <c r="J270" s="2" t="s">
        <v>499</v>
      </c>
    </row>
    <row r="271" spans="2:10" x14ac:dyDescent="0.3">
      <c r="B271" s="2">
        <v>268</v>
      </c>
      <c r="C271" s="12">
        <v>2024</v>
      </c>
      <c r="D271" s="37" t="s">
        <v>369</v>
      </c>
      <c r="E271" s="2">
        <v>10</v>
      </c>
      <c r="F271" s="13" t="s">
        <v>81</v>
      </c>
      <c r="G271" s="18" t="s">
        <v>274</v>
      </c>
      <c r="H271" s="38">
        <v>10000000</v>
      </c>
      <c r="I271" s="2" t="s">
        <v>195</v>
      </c>
      <c r="J271" s="2" t="s">
        <v>499</v>
      </c>
    </row>
    <row r="272" spans="2:10" x14ac:dyDescent="0.3">
      <c r="B272" s="2">
        <v>269</v>
      </c>
      <c r="C272" s="12">
        <v>2024</v>
      </c>
      <c r="D272" s="37" t="s">
        <v>72</v>
      </c>
      <c r="E272" s="2">
        <v>10</v>
      </c>
      <c r="F272" s="13" t="s">
        <v>81</v>
      </c>
      <c r="G272" s="18" t="s">
        <v>37</v>
      </c>
      <c r="H272" s="38">
        <v>1022560000.0000001</v>
      </c>
      <c r="I272" s="2" t="s">
        <v>277</v>
      </c>
      <c r="J272" s="2" t="s">
        <v>455</v>
      </c>
    </row>
    <row r="273" spans="2:10" x14ac:dyDescent="0.3">
      <c r="B273" s="2">
        <v>270</v>
      </c>
      <c r="C273" s="12">
        <v>2024</v>
      </c>
      <c r="D273" s="37" t="s">
        <v>71</v>
      </c>
      <c r="E273" s="2">
        <v>10</v>
      </c>
      <c r="F273" s="13" t="s">
        <v>81</v>
      </c>
      <c r="G273" s="18" t="s">
        <v>37</v>
      </c>
      <c r="H273" s="38">
        <v>779724000.00000012</v>
      </c>
      <c r="I273" s="2" t="s">
        <v>277</v>
      </c>
      <c r="J273" s="2" t="s">
        <v>455</v>
      </c>
    </row>
    <row r="274" spans="2:10" x14ac:dyDescent="0.3">
      <c r="B274" s="2">
        <v>271</v>
      </c>
      <c r="C274" s="12">
        <v>2024</v>
      </c>
      <c r="D274" s="37" t="s">
        <v>73</v>
      </c>
      <c r="E274" s="2">
        <v>10</v>
      </c>
      <c r="F274" s="13" t="s">
        <v>81</v>
      </c>
      <c r="G274" s="18" t="s">
        <v>37</v>
      </c>
      <c r="H274" s="38">
        <v>660000000</v>
      </c>
      <c r="I274" s="2" t="s">
        <v>277</v>
      </c>
      <c r="J274" s="2" t="s">
        <v>455</v>
      </c>
    </row>
    <row r="275" spans="2:10" x14ac:dyDescent="0.3">
      <c r="B275" s="2">
        <v>272</v>
      </c>
      <c r="C275" s="12">
        <v>2024</v>
      </c>
      <c r="D275" s="37" t="s">
        <v>391</v>
      </c>
      <c r="E275" s="2">
        <v>10</v>
      </c>
      <c r="F275" s="13" t="s">
        <v>81</v>
      </c>
      <c r="G275" s="18" t="s">
        <v>37</v>
      </c>
      <c r="H275" s="38">
        <v>162800000</v>
      </c>
      <c r="I275" s="2" t="s">
        <v>450</v>
      </c>
      <c r="J275" s="2" t="s">
        <v>517</v>
      </c>
    </row>
    <row r="276" spans="2:10" x14ac:dyDescent="0.3">
      <c r="B276" s="2">
        <v>273</v>
      </c>
      <c r="C276" s="12">
        <v>2024</v>
      </c>
      <c r="D276" s="37" t="s">
        <v>396</v>
      </c>
      <c r="E276" s="2">
        <v>10</v>
      </c>
      <c r="F276" s="13" t="s">
        <v>81</v>
      </c>
      <c r="G276" s="18" t="s">
        <v>37</v>
      </c>
      <c r="H276" s="38">
        <v>65502800.000000007</v>
      </c>
      <c r="I276" s="2" t="s">
        <v>277</v>
      </c>
      <c r="J276" s="2" t="s">
        <v>520</v>
      </c>
    </row>
    <row r="277" spans="2:10" x14ac:dyDescent="0.3">
      <c r="B277" s="2">
        <v>274</v>
      </c>
      <c r="C277" s="12">
        <v>2024</v>
      </c>
      <c r="D277" s="37" t="s">
        <v>51</v>
      </c>
      <c r="E277" s="2">
        <v>10</v>
      </c>
      <c r="F277" s="13" t="s">
        <v>81</v>
      </c>
      <c r="G277" s="18" t="s">
        <v>37</v>
      </c>
      <c r="H277" s="38">
        <v>45127775</v>
      </c>
      <c r="I277" s="2" t="s">
        <v>278</v>
      </c>
      <c r="J277" s="2" t="s">
        <v>477</v>
      </c>
    </row>
    <row r="278" spans="2:10" x14ac:dyDescent="0.3">
      <c r="B278" s="2">
        <v>275</v>
      </c>
      <c r="C278" s="12">
        <v>2024</v>
      </c>
      <c r="D278" s="37" t="s">
        <v>400</v>
      </c>
      <c r="E278" s="2">
        <v>10</v>
      </c>
      <c r="F278" s="13" t="s">
        <v>81</v>
      </c>
      <c r="G278" s="18" t="s">
        <v>234</v>
      </c>
      <c r="H278" s="38">
        <v>37500000</v>
      </c>
      <c r="I278" s="2" t="s">
        <v>442</v>
      </c>
      <c r="J278" s="2" t="s">
        <v>522</v>
      </c>
    </row>
    <row r="279" spans="2:10" x14ac:dyDescent="0.3">
      <c r="B279" s="2">
        <v>276</v>
      </c>
      <c r="C279" s="12">
        <v>2024</v>
      </c>
      <c r="D279" s="37" t="s">
        <v>401</v>
      </c>
      <c r="E279" s="2">
        <v>10</v>
      </c>
      <c r="F279" s="13" t="s">
        <v>81</v>
      </c>
      <c r="G279" s="18" t="s">
        <v>234</v>
      </c>
      <c r="H279" s="38">
        <v>30000000</v>
      </c>
      <c r="I279" s="2" t="s">
        <v>445</v>
      </c>
      <c r="J279" s="2" t="s">
        <v>523</v>
      </c>
    </row>
    <row r="280" spans="2:10" x14ac:dyDescent="0.3">
      <c r="B280" s="2">
        <v>277</v>
      </c>
      <c r="C280" s="12">
        <v>2024</v>
      </c>
      <c r="D280" s="37" t="s">
        <v>402</v>
      </c>
      <c r="E280" s="2">
        <v>10</v>
      </c>
      <c r="F280" s="13" t="s">
        <v>81</v>
      </c>
      <c r="G280" s="18" t="s">
        <v>234</v>
      </c>
      <c r="H280" s="38">
        <v>17600000</v>
      </c>
      <c r="I280" s="2" t="s">
        <v>450</v>
      </c>
      <c r="J280" s="2" t="s">
        <v>517</v>
      </c>
    </row>
    <row r="281" spans="2:10" x14ac:dyDescent="0.3">
      <c r="B281" s="2">
        <v>278</v>
      </c>
      <c r="C281" s="12">
        <v>2024</v>
      </c>
      <c r="D281" s="37" t="s">
        <v>70</v>
      </c>
      <c r="E281" s="2">
        <v>10</v>
      </c>
      <c r="F281" s="13" t="s">
        <v>81</v>
      </c>
      <c r="G281" s="18" t="s">
        <v>39</v>
      </c>
      <c r="H281" s="38">
        <v>1587033800.0000002</v>
      </c>
      <c r="I281" s="2" t="s">
        <v>277</v>
      </c>
      <c r="J281" s="2" t="s">
        <v>455</v>
      </c>
    </row>
    <row r="282" spans="2:10" x14ac:dyDescent="0.3">
      <c r="B282" s="2">
        <v>279</v>
      </c>
      <c r="C282" s="12">
        <v>2024</v>
      </c>
      <c r="D282" s="37" t="s">
        <v>328</v>
      </c>
      <c r="E282" s="2">
        <v>10</v>
      </c>
      <c r="F282" s="13" t="s">
        <v>81</v>
      </c>
      <c r="G282" s="18" t="s">
        <v>233</v>
      </c>
      <c r="H282" s="38">
        <v>17486700</v>
      </c>
      <c r="I282" s="2" t="s">
        <v>200</v>
      </c>
      <c r="J282" s="2" t="s">
        <v>216</v>
      </c>
    </row>
    <row r="283" spans="2:10" x14ac:dyDescent="0.3">
      <c r="B283" s="2">
        <v>280</v>
      </c>
      <c r="C283" s="12">
        <v>2024</v>
      </c>
      <c r="D283" s="37" t="s">
        <v>429</v>
      </c>
      <c r="E283" s="2">
        <v>10</v>
      </c>
      <c r="F283" s="13" t="s">
        <v>81</v>
      </c>
      <c r="G283" s="18" t="s">
        <v>233</v>
      </c>
      <c r="H283" s="38">
        <v>12505000</v>
      </c>
      <c r="I283" s="2" t="s">
        <v>195</v>
      </c>
      <c r="J283" s="39" t="s">
        <v>533</v>
      </c>
    </row>
    <row r="284" spans="2:10" x14ac:dyDescent="0.3">
      <c r="B284" s="2">
        <v>281</v>
      </c>
      <c r="C284" s="12">
        <v>2024</v>
      </c>
      <c r="D284" s="37" t="s">
        <v>435</v>
      </c>
      <c r="E284" s="2">
        <v>10</v>
      </c>
      <c r="F284" s="13" t="s">
        <v>81</v>
      </c>
      <c r="G284" s="18" t="s">
        <v>438</v>
      </c>
      <c r="H284" s="38">
        <v>315700000</v>
      </c>
      <c r="I284" s="2" t="s">
        <v>450</v>
      </c>
      <c r="J284" s="2" t="s">
        <v>517</v>
      </c>
    </row>
    <row r="285" spans="2:10" x14ac:dyDescent="0.3">
      <c r="B285" s="2">
        <v>282</v>
      </c>
      <c r="C285" s="12">
        <v>2024</v>
      </c>
      <c r="D285" s="23" t="s">
        <v>103</v>
      </c>
      <c r="E285" s="2">
        <v>11</v>
      </c>
      <c r="F285" s="13" t="s">
        <v>84</v>
      </c>
      <c r="G285" s="18" t="s">
        <v>39</v>
      </c>
      <c r="H285" s="25">
        <v>2620665000</v>
      </c>
      <c r="I285" s="40" t="s">
        <v>69</v>
      </c>
      <c r="J285" s="40" t="s">
        <v>75</v>
      </c>
    </row>
    <row r="286" spans="2:10" x14ac:dyDescent="0.3">
      <c r="B286" s="2">
        <v>283</v>
      </c>
      <c r="C286" s="12">
        <v>2024</v>
      </c>
      <c r="D286" s="23" t="s">
        <v>55</v>
      </c>
      <c r="E286" s="2">
        <v>11</v>
      </c>
      <c r="F286" s="13" t="s">
        <v>84</v>
      </c>
      <c r="G286" s="18" t="s">
        <v>42</v>
      </c>
      <c r="H286" s="25">
        <v>10920000</v>
      </c>
      <c r="I286" s="40" t="s">
        <v>202</v>
      </c>
      <c r="J286" s="40" t="s">
        <v>231</v>
      </c>
    </row>
    <row r="287" spans="2:10" x14ac:dyDescent="0.3">
      <c r="B287" s="2">
        <v>284</v>
      </c>
      <c r="C287" s="12">
        <v>2024</v>
      </c>
      <c r="D287" s="26" t="s">
        <v>258</v>
      </c>
      <c r="E287" s="29">
        <v>11</v>
      </c>
      <c r="F287" s="20" t="s">
        <v>93</v>
      </c>
      <c r="G287" s="14" t="s">
        <v>42</v>
      </c>
      <c r="H287" s="34">
        <v>42900000</v>
      </c>
      <c r="I287" s="17" t="s">
        <v>277</v>
      </c>
      <c r="J287" s="17" t="s">
        <v>290</v>
      </c>
    </row>
    <row r="288" spans="2:10" x14ac:dyDescent="0.3">
      <c r="B288" s="2">
        <v>285</v>
      </c>
      <c r="C288" s="12">
        <v>2024</v>
      </c>
      <c r="D288" s="37" t="s">
        <v>322</v>
      </c>
      <c r="E288" s="2">
        <v>11</v>
      </c>
      <c r="F288" s="13" t="s">
        <v>81</v>
      </c>
      <c r="G288" s="18" t="s">
        <v>274</v>
      </c>
      <c r="H288" s="38">
        <v>25590950.000000004</v>
      </c>
      <c r="I288" s="2" t="s">
        <v>278</v>
      </c>
      <c r="J288" s="2" t="s">
        <v>477</v>
      </c>
    </row>
    <row r="289" spans="2:10" x14ac:dyDescent="0.3">
      <c r="B289" s="2">
        <v>286</v>
      </c>
      <c r="C289" s="12">
        <v>2024</v>
      </c>
      <c r="D289" s="37" t="s">
        <v>324</v>
      </c>
      <c r="E289" s="2">
        <v>11</v>
      </c>
      <c r="F289" s="13" t="s">
        <v>81</v>
      </c>
      <c r="G289" s="18" t="s">
        <v>274</v>
      </c>
      <c r="H289" s="38">
        <v>24805000</v>
      </c>
      <c r="I289" s="2" t="s">
        <v>199</v>
      </c>
      <c r="J289" s="2" t="s">
        <v>288</v>
      </c>
    </row>
    <row r="290" spans="2:10" x14ac:dyDescent="0.3">
      <c r="B290" s="2">
        <v>287</v>
      </c>
      <c r="C290" s="12">
        <v>2024</v>
      </c>
      <c r="D290" s="37" t="s">
        <v>354</v>
      </c>
      <c r="E290" s="2">
        <v>11</v>
      </c>
      <c r="F290" s="13" t="s">
        <v>81</v>
      </c>
      <c r="G290" s="18" t="s">
        <v>274</v>
      </c>
      <c r="H290" s="38">
        <v>11089650</v>
      </c>
      <c r="I290" s="2" t="s">
        <v>201</v>
      </c>
      <c r="J290" s="2" t="s">
        <v>491</v>
      </c>
    </row>
    <row r="291" spans="2:10" x14ac:dyDescent="0.3">
      <c r="B291" s="2">
        <v>288</v>
      </c>
      <c r="C291" s="12">
        <v>2024</v>
      </c>
      <c r="D291" s="37" t="s">
        <v>360</v>
      </c>
      <c r="E291" s="2">
        <v>11</v>
      </c>
      <c r="F291" s="13" t="s">
        <v>81</v>
      </c>
      <c r="G291" s="18" t="s">
        <v>274</v>
      </c>
      <c r="H291" s="38">
        <v>10890000</v>
      </c>
      <c r="I291" s="2" t="s">
        <v>200</v>
      </c>
      <c r="J291" s="2" t="s">
        <v>490</v>
      </c>
    </row>
    <row r="292" spans="2:10" x14ac:dyDescent="0.3">
      <c r="B292" s="2">
        <v>289</v>
      </c>
      <c r="C292" s="12">
        <v>2024</v>
      </c>
      <c r="D292" s="37" t="s">
        <v>422</v>
      </c>
      <c r="E292" s="2">
        <v>11</v>
      </c>
      <c r="F292" s="13" t="s">
        <v>81</v>
      </c>
      <c r="G292" s="18" t="s">
        <v>39</v>
      </c>
      <c r="H292" s="38">
        <v>85272000</v>
      </c>
      <c r="I292" s="2" t="s">
        <v>197</v>
      </c>
      <c r="J292" s="2" t="s">
        <v>531</v>
      </c>
    </row>
    <row r="293" spans="2:10" x14ac:dyDescent="0.3">
      <c r="B293" s="2">
        <v>290</v>
      </c>
      <c r="C293" s="12">
        <v>2024</v>
      </c>
      <c r="D293" s="20" t="s">
        <v>52</v>
      </c>
      <c r="E293" s="31">
        <v>12</v>
      </c>
      <c r="F293" s="20" t="s">
        <v>93</v>
      </c>
      <c r="G293" s="16" t="s">
        <v>42</v>
      </c>
      <c r="H293" s="36">
        <v>36324750</v>
      </c>
      <c r="I293" s="20" t="s">
        <v>278</v>
      </c>
      <c r="J293" s="20" t="s">
        <v>291</v>
      </c>
    </row>
    <row r="294" spans="2:10" x14ac:dyDescent="0.3">
      <c r="B294" s="2">
        <v>291</v>
      </c>
      <c r="C294" s="12">
        <v>2024</v>
      </c>
      <c r="D294" s="27" t="s">
        <v>94</v>
      </c>
      <c r="E294" s="29">
        <v>12</v>
      </c>
      <c r="F294" s="20" t="s">
        <v>93</v>
      </c>
      <c r="G294" s="14" t="s">
        <v>42</v>
      </c>
      <c r="H294" s="34">
        <v>20707500</v>
      </c>
      <c r="I294" s="17" t="s">
        <v>59</v>
      </c>
      <c r="J294" s="17" t="s">
        <v>63</v>
      </c>
    </row>
    <row r="295" spans="2:10" x14ac:dyDescent="0.3">
      <c r="B295" s="2">
        <v>292</v>
      </c>
      <c r="C295" s="12">
        <v>2024</v>
      </c>
      <c r="D295" s="20" t="s">
        <v>268</v>
      </c>
      <c r="E295" s="31">
        <v>12</v>
      </c>
      <c r="F295" s="20" t="s">
        <v>93</v>
      </c>
      <c r="G295" s="16" t="s">
        <v>42</v>
      </c>
      <c r="H295" s="36">
        <v>13090000.000000002</v>
      </c>
      <c r="I295" s="20" t="s">
        <v>278</v>
      </c>
      <c r="J295" s="20" t="s">
        <v>295</v>
      </c>
    </row>
    <row r="296" spans="2:10" x14ac:dyDescent="0.3">
      <c r="B296" s="2">
        <v>293</v>
      </c>
      <c r="C296" s="12">
        <v>2024</v>
      </c>
      <c r="D296" s="37" t="s">
        <v>308</v>
      </c>
      <c r="E296" s="2">
        <v>12</v>
      </c>
      <c r="F296" s="13" t="s">
        <v>81</v>
      </c>
      <c r="G296" s="18" t="s">
        <v>42</v>
      </c>
      <c r="H296" s="38">
        <v>69503000</v>
      </c>
      <c r="I296" s="2" t="s">
        <v>197</v>
      </c>
      <c r="J296" s="2" t="s">
        <v>467</v>
      </c>
    </row>
    <row r="297" spans="2:10" x14ac:dyDescent="0.3">
      <c r="B297" s="2">
        <v>294</v>
      </c>
      <c r="C297" s="12">
        <v>2024</v>
      </c>
      <c r="D297" s="37" t="s">
        <v>64</v>
      </c>
      <c r="E297" s="2">
        <v>12</v>
      </c>
      <c r="F297" s="13" t="s">
        <v>81</v>
      </c>
      <c r="G297" s="18" t="s">
        <v>42</v>
      </c>
      <c r="H297" s="38">
        <v>62227000.000000007</v>
      </c>
      <c r="I297" s="2" t="s">
        <v>197</v>
      </c>
      <c r="J297" s="2" t="s">
        <v>465</v>
      </c>
    </row>
    <row r="298" spans="2:10" x14ac:dyDescent="0.3">
      <c r="B298" s="2">
        <v>295</v>
      </c>
      <c r="C298" s="12">
        <v>2024</v>
      </c>
      <c r="D298" s="37" t="s">
        <v>309</v>
      </c>
      <c r="E298" s="2">
        <v>12</v>
      </c>
      <c r="F298" s="13" t="s">
        <v>81</v>
      </c>
      <c r="G298" s="18" t="s">
        <v>42</v>
      </c>
      <c r="H298" s="38">
        <v>55000000</v>
      </c>
      <c r="I298" s="2" t="s">
        <v>277</v>
      </c>
      <c r="J298" s="2" t="s">
        <v>468</v>
      </c>
    </row>
    <row r="299" spans="2:10" x14ac:dyDescent="0.3">
      <c r="B299" s="2">
        <v>296</v>
      </c>
      <c r="C299" s="12">
        <v>2024</v>
      </c>
      <c r="D299" s="37" t="s">
        <v>311</v>
      </c>
      <c r="E299" s="2">
        <v>12</v>
      </c>
      <c r="F299" s="13" t="s">
        <v>81</v>
      </c>
      <c r="G299" s="18" t="s">
        <v>274</v>
      </c>
      <c r="H299" s="38">
        <v>40000000</v>
      </c>
      <c r="I299" s="2" t="s">
        <v>199</v>
      </c>
      <c r="J299" s="2" t="s">
        <v>469</v>
      </c>
    </row>
    <row r="300" spans="2:10" x14ac:dyDescent="0.3">
      <c r="B300" s="2">
        <v>297</v>
      </c>
      <c r="C300" s="12">
        <v>2024</v>
      </c>
      <c r="D300" s="37" t="s">
        <v>318</v>
      </c>
      <c r="E300" s="2">
        <v>12</v>
      </c>
      <c r="F300" s="13" t="s">
        <v>81</v>
      </c>
      <c r="G300" s="18" t="s">
        <v>274</v>
      </c>
      <c r="H300" s="38">
        <v>30000000</v>
      </c>
      <c r="I300" s="2" t="s">
        <v>443</v>
      </c>
      <c r="J300" s="2" t="s">
        <v>474</v>
      </c>
    </row>
    <row r="301" spans="2:10" x14ac:dyDescent="0.3">
      <c r="B301" s="2">
        <v>298</v>
      </c>
      <c r="C301" s="12">
        <v>2024</v>
      </c>
      <c r="D301" s="37" t="s">
        <v>321</v>
      </c>
      <c r="E301" s="2">
        <v>12</v>
      </c>
      <c r="F301" s="13" t="s">
        <v>81</v>
      </c>
      <c r="G301" s="18" t="s">
        <v>42</v>
      </c>
      <c r="H301" s="38">
        <v>25640000</v>
      </c>
      <c r="I301" s="2" t="s">
        <v>197</v>
      </c>
      <c r="J301" s="2" t="s">
        <v>476</v>
      </c>
    </row>
    <row r="302" spans="2:10" x14ac:dyDescent="0.3">
      <c r="B302" s="2">
        <v>299</v>
      </c>
      <c r="C302" s="12">
        <v>2024</v>
      </c>
      <c r="D302" s="37" t="s">
        <v>325</v>
      </c>
      <c r="E302" s="2">
        <v>12</v>
      </c>
      <c r="F302" s="13" t="s">
        <v>81</v>
      </c>
      <c r="G302" s="18" t="s">
        <v>274</v>
      </c>
      <c r="H302" s="38">
        <v>22770000</v>
      </c>
      <c r="I302" s="2" t="s">
        <v>197</v>
      </c>
      <c r="J302" s="2" t="s">
        <v>478</v>
      </c>
    </row>
    <row r="303" spans="2:10" x14ac:dyDescent="0.3">
      <c r="B303" s="2">
        <v>300</v>
      </c>
      <c r="C303" s="12">
        <v>2024</v>
      </c>
      <c r="D303" s="37" t="s">
        <v>326</v>
      </c>
      <c r="E303" s="2">
        <v>12</v>
      </c>
      <c r="F303" s="13" t="s">
        <v>81</v>
      </c>
      <c r="G303" s="18" t="s">
        <v>274</v>
      </c>
      <c r="H303" s="38">
        <v>22000000</v>
      </c>
      <c r="I303" s="2" t="s">
        <v>197</v>
      </c>
      <c r="J303" s="2" t="s">
        <v>479</v>
      </c>
    </row>
    <row r="304" spans="2:10" x14ac:dyDescent="0.3">
      <c r="B304" s="2">
        <v>301</v>
      </c>
      <c r="C304" s="12">
        <v>2024</v>
      </c>
      <c r="D304" s="37" t="s">
        <v>341</v>
      </c>
      <c r="E304" s="2">
        <v>12</v>
      </c>
      <c r="F304" s="13" t="s">
        <v>81</v>
      </c>
      <c r="G304" s="18" t="s">
        <v>274</v>
      </c>
      <c r="H304" s="38">
        <v>13860000</v>
      </c>
      <c r="I304" s="2" t="s">
        <v>448</v>
      </c>
      <c r="J304" s="2" t="s">
        <v>487</v>
      </c>
    </row>
    <row r="305" spans="2:10" x14ac:dyDescent="0.3">
      <c r="B305" s="2">
        <v>302</v>
      </c>
      <c r="C305" s="12">
        <v>2024</v>
      </c>
      <c r="D305" s="37" t="s">
        <v>344</v>
      </c>
      <c r="E305" s="2">
        <v>12</v>
      </c>
      <c r="F305" s="13" t="s">
        <v>81</v>
      </c>
      <c r="G305" s="18" t="s">
        <v>274</v>
      </c>
      <c r="H305" s="38">
        <v>13311000</v>
      </c>
      <c r="I305" s="2" t="s">
        <v>197</v>
      </c>
      <c r="J305" s="2" t="s">
        <v>476</v>
      </c>
    </row>
    <row r="306" spans="2:10" x14ac:dyDescent="0.3">
      <c r="B306" s="2">
        <v>303</v>
      </c>
      <c r="C306" s="12">
        <v>2024</v>
      </c>
      <c r="D306" s="37" t="s">
        <v>345</v>
      </c>
      <c r="E306" s="2">
        <v>12</v>
      </c>
      <c r="F306" s="13" t="s">
        <v>81</v>
      </c>
      <c r="G306" s="18" t="s">
        <v>274</v>
      </c>
      <c r="H306" s="38">
        <v>13090000.000000002</v>
      </c>
      <c r="I306" s="2" t="s">
        <v>278</v>
      </c>
      <c r="J306" s="2" t="s">
        <v>295</v>
      </c>
    </row>
    <row r="307" spans="2:10" x14ac:dyDescent="0.3">
      <c r="B307" s="2">
        <v>304</v>
      </c>
      <c r="C307" s="12">
        <v>2024</v>
      </c>
      <c r="D307" s="37" t="s">
        <v>350</v>
      </c>
      <c r="E307" s="2">
        <v>12</v>
      </c>
      <c r="F307" s="13" t="s">
        <v>81</v>
      </c>
      <c r="G307" s="18" t="s">
        <v>274</v>
      </c>
      <c r="H307" s="38">
        <v>11853600.000000002</v>
      </c>
      <c r="I307" s="2" t="s">
        <v>197</v>
      </c>
      <c r="J307" s="2" t="s">
        <v>465</v>
      </c>
    </row>
    <row r="308" spans="2:10" x14ac:dyDescent="0.3">
      <c r="B308" s="2">
        <v>305</v>
      </c>
      <c r="C308" s="12">
        <v>2024</v>
      </c>
      <c r="D308" s="37" t="s">
        <v>352</v>
      </c>
      <c r="E308" s="2">
        <v>12</v>
      </c>
      <c r="F308" s="13" t="s">
        <v>81</v>
      </c>
      <c r="G308" s="18" t="s">
        <v>274</v>
      </c>
      <c r="H308" s="38">
        <v>11609400.000000002</v>
      </c>
      <c r="I308" s="2" t="s">
        <v>197</v>
      </c>
      <c r="J308" s="2" t="s">
        <v>465</v>
      </c>
    </row>
    <row r="309" spans="2:10" x14ac:dyDescent="0.3">
      <c r="B309" s="2">
        <v>306</v>
      </c>
      <c r="C309" s="12">
        <v>2024</v>
      </c>
      <c r="D309" s="37" t="s">
        <v>359</v>
      </c>
      <c r="E309" s="2">
        <v>12</v>
      </c>
      <c r="F309" s="13" t="s">
        <v>81</v>
      </c>
      <c r="G309" s="18" t="s">
        <v>274</v>
      </c>
      <c r="H309" s="38">
        <v>10956000</v>
      </c>
      <c r="I309" s="2" t="s">
        <v>275</v>
      </c>
      <c r="J309" s="2" t="s">
        <v>495</v>
      </c>
    </row>
    <row r="310" spans="2:10" x14ac:dyDescent="0.3">
      <c r="B310" s="2">
        <v>307</v>
      </c>
      <c r="C310" s="12">
        <v>2024</v>
      </c>
      <c r="D310" s="37" t="s">
        <v>367</v>
      </c>
      <c r="E310" s="2">
        <v>12</v>
      </c>
      <c r="F310" s="13" t="s">
        <v>81</v>
      </c>
      <c r="G310" s="18" t="s">
        <v>274</v>
      </c>
      <c r="H310" s="38">
        <v>10000000</v>
      </c>
      <c r="I310" s="2" t="s">
        <v>199</v>
      </c>
      <c r="J310" s="2" t="s">
        <v>469</v>
      </c>
    </row>
    <row r="311" spans="2:10" x14ac:dyDescent="0.3">
      <c r="B311" s="2">
        <v>308</v>
      </c>
      <c r="C311" s="12">
        <v>2024</v>
      </c>
      <c r="D311" s="37" t="s">
        <v>376</v>
      </c>
      <c r="E311" s="2">
        <v>12</v>
      </c>
      <c r="F311" s="13" t="s">
        <v>81</v>
      </c>
      <c r="G311" s="18" t="s">
        <v>234</v>
      </c>
      <c r="H311" s="38">
        <v>657158000</v>
      </c>
      <c r="I311" s="2" t="s">
        <v>195</v>
      </c>
      <c r="J311" s="2" t="s">
        <v>506</v>
      </c>
    </row>
    <row r="312" spans="2:10" x14ac:dyDescent="0.3">
      <c r="B312" s="2">
        <v>309</v>
      </c>
      <c r="C312" s="12">
        <v>2024</v>
      </c>
      <c r="D312" s="37" t="s">
        <v>403</v>
      </c>
      <c r="E312" s="2">
        <v>12</v>
      </c>
      <c r="F312" s="13" t="s">
        <v>81</v>
      </c>
      <c r="G312" s="18" t="s">
        <v>234</v>
      </c>
      <c r="H312" s="38">
        <v>14400000</v>
      </c>
      <c r="I312" s="2" t="s">
        <v>445</v>
      </c>
      <c r="J312" s="2" t="s">
        <v>485</v>
      </c>
    </row>
  </sheetData>
  <autoFilter ref="B3:J3"/>
  <sortState ref="B4:J312">
    <sortCondition ref="E4"/>
  </sortState>
  <phoneticPr fontId="1" type="noConversion"/>
  <pageMargins left="0.7" right="0.7" top="0.75" bottom="0.75" header="0.3" footer="0.3"/>
  <pageSetup paperSize="9" scale="73" orientation="landscape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Sheet2!#REF!</xm:f>
          </x14:formula1>
          <xm:sqref>G4:G128</xm:sqref>
        </x14:dataValidation>
        <x14:dataValidation type="list" allowBlank="1" showInputMessage="1" showErrorMessage="1">
          <x14:formula1>
            <xm:f>'V:\개인문서함\진행중\행정업무\홈페이지 사전정보공표\발주계획(2023년)\[2023년도 발주계획(공사)_v2.xlsx]Sheet2'!#REF!</xm:f>
          </x14:formula1>
          <xm:sqref>G129:G192</xm:sqref>
        </x14:dataValidation>
        <x14:dataValidation type="list" allowBlank="1" showInputMessage="1" showErrorMessage="1">
          <x14:formula1>
            <xm:f>'V:\개인문서함\진행중\행정업무\홈페이지 사전정보공표\발주계획(2023년)\[2023년도 발주계획(물품)_v2.xlsx]Sheet2'!#REF!</xm:f>
          </x14:formula1>
          <xm:sqref>G193:G220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8"/>
  <sheetViews>
    <sheetView workbookViewId="0">
      <selection activeCell="D2" sqref="D2"/>
    </sheetView>
  </sheetViews>
  <sheetFormatPr defaultRowHeight="16.5" x14ac:dyDescent="0.3"/>
  <cols>
    <col min="3" max="5" width="12.125" customWidth="1"/>
    <col min="8" max="8" width="10.5" customWidth="1"/>
  </cols>
  <sheetData>
    <row r="2" spans="2:8" x14ac:dyDescent="0.3">
      <c r="B2" s="1" t="s">
        <v>8</v>
      </c>
      <c r="C2" s="1" t="s">
        <v>10</v>
      </c>
      <c r="D2" s="1" t="s">
        <v>45</v>
      </c>
      <c r="E2" s="1" t="s">
        <v>38</v>
      </c>
      <c r="F2" s="1" t="s">
        <v>27</v>
      </c>
      <c r="G2" s="1" t="s">
        <v>29</v>
      </c>
      <c r="H2" s="1" t="s">
        <v>31</v>
      </c>
    </row>
    <row r="3" spans="2:8" x14ac:dyDescent="0.3">
      <c r="B3" s="4" t="s">
        <v>9</v>
      </c>
      <c r="C3" s="4" t="s">
        <v>11</v>
      </c>
      <c r="D3" s="4" t="s">
        <v>40</v>
      </c>
      <c r="E3" s="4" t="s">
        <v>40</v>
      </c>
      <c r="F3" s="4" t="s">
        <v>1</v>
      </c>
      <c r="G3" s="4" t="s">
        <v>30</v>
      </c>
      <c r="H3" s="4" t="s">
        <v>32</v>
      </c>
    </row>
    <row r="4" spans="2:8" x14ac:dyDescent="0.3">
      <c r="C4" s="4" t="s">
        <v>12</v>
      </c>
      <c r="D4" s="4" t="s">
        <v>46</v>
      </c>
      <c r="E4" s="4" t="s">
        <v>41</v>
      </c>
      <c r="F4" s="4" t="s">
        <v>2</v>
      </c>
      <c r="H4" s="4" t="s">
        <v>33</v>
      </c>
    </row>
    <row r="5" spans="2:8" x14ac:dyDescent="0.3">
      <c r="C5" s="4" t="s">
        <v>13</v>
      </c>
      <c r="D5" s="4" t="s">
        <v>47</v>
      </c>
      <c r="E5" s="4" t="s">
        <v>43</v>
      </c>
      <c r="F5" s="4" t="s">
        <v>3</v>
      </c>
      <c r="H5" s="4" t="s">
        <v>34</v>
      </c>
    </row>
    <row r="6" spans="2:8" x14ac:dyDescent="0.3">
      <c r="C6" s="4" t="s">
        <v>14</v>
      </c>
      <c r="D6" s="4" t="s">
        <v>48</v>
      </c>
      <c r="E6" s="4" t="s">
        <v>44</v>
      </c>
      <c r="F6" s="4" t="s">
        <v>4</v>
      </c>
      <c r="H6" s="4" t="s">
        <v>35</v>
      </c>
    </row>
    <row r="7" spans="2:8" x14ac:dyDescent="0.3">
      <c r="C7" s="4" t="s">
        <v>15</v>
      </c>
      <c r="D7" s="4" t="s">
        <v>49</v>
      </c>
      <c r="E7" s="4"/>
      <c r="F7" s="4" t="s">
        <v>5</v>
      </c>
      <c r="H7" s="4" t="s">
        <v>36</v>
      </c>
    </row>
    <row r="8" spans="2:8" x14ac:dyDescent="0.3">
      <c r="C8" s="4" t="s">
        <v>16</v>
      </c>
      <c r="D8" s="4"/>
      <c r="E8" s="4"/>
      <c r="F8" s="4" t="s">
        <v>6</v>
      </c>
    </row>
    <row r="9" spans="2:8" x14ac:dyDescent="0.3">
      <c r="C9" s="4" t="s">
        <v>17</v>
      </c>
      <c r="D9" s="4"/>
      <c r="E9" s="4"/>
      <c r="F9" s="4" t="s">
        <v>28</v>
      </c>
    </row>
    <row r="10" spans="2:8" x14ac:dyDescent="0.3">
      <c r="C10" s="4" t="s">
        <v>18</v>
      </c>
      <c r="D10" s="4"/>
      <c r="E10" s="4"/>
    </row>
    <row r="11" spans="2:8" x14ac:dyDescent="0.3">
      <c r="C11" s="4" t="s">
        <v>19</v>
      </c>
      <c r="D11" s="4"/>
      <c r="E11" s="4"/>
    </row>
    <row r="12" spans="2:8" x14ac:dyDescent="0.3">
      <c r="C12" s="4" t="s">
        <v>20</v>
      </c>
      <c r="D12" s="4"/>
      <c r="E12" s="4"/>
    </row>
    <row r="13" spans="2:8" x14ac:dyDescent="0.3">
      <c r="C13" s="4" t="s">
        <v>21</v>
      </c>
      <c r="D13" s="4"/>
      <c r="E13" s="4"/>
    </row>
    <row r="14" spans="2:8" x14ac:dyDescent="0.3">
      <c r="C14" s="4" t="s">
        <v>22</v>
      </c>
      <c r="D14" s="4"/>
      <c r="E14" s="4"/>
    </row>
    <row r="15" spans="2:8" x14ac:dyDescent="0.3">
      <c r="C15" s="4" t="s">
        <v>23</v>
      </c>
      <c r="D15" s="4"/>
      <c r="E15" s="4"/>
    </row>
    <row r="16" spans="2:8" x14ac:dyDescent="0.3">
      <c r="C16" s="4" t="s">
        <v>24</v>
      </c>
      <c r="D16" s="4"/>
      <c r="E16" s="4"/>
    </row>
    <row r="17" spans="3:5" x14ac:dyDescent="0.3">
      <c r="C17" s="4" t="s">
        <v>25</v>
      </c>
      <c r="D17" s="4"/>
      <c r="E17" s="4"/>
    </row>
    <row r="18" spans="3:5" x14ac:dyDescent="0.3">
      <c r="C18" s="4" t="s">
        <v>26</v>
      </c>
      <c r="D18" s="4"/>
      <c r="E18" s="4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발주계획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윤세은</cp:lastModifiedBy>
  <cp:lastPrinted>2017-01-18T01:47:28Z</cp:lastPrinted>
  <dcterms:created xsi:type="dcterms:W3CDTF">2016-06-08T02:24:19Z</dcterms:created>
  <dcterms:modified xsi:type="dcterms:W3CDTF">2024-07-04T08:13:29Z</dcterms:modified>
</cp:coreProperties>
</file>