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사전공표\1천만원 이상 발주계획\"/>
    </mc:Choice>
  </mc:AlternateContent>
  <bookViews>
    <workbookView xWindow="0" yWindow="0" windowWidth="19410" windowHeight="10575"/>
  </bookViews>
  <sheets>
    <sheet name="2017년" sheetId="1" r:id="rId1"/>
  </sheets>
  <definedNames>
    <definedName name="_xlnm._FilterDatabase" localSheetId="0" hidden="1">'2017년'!$B$3:$J$192</definedName>
    <definedName name="_xlnm.Print_Titles" localSheetId="0">'2017년'!$3:$3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178" i="1"/>
  <c r="H32" i="1" l="1"/>
  <c r="H74" i="1" l="1"/>
  <c r="H125" i="1" l="1"/>
  <c r="H29" i="1"/>
  <c r="H57" i="1"/>
  <c r="H94" i="1"/>
  <c r="H73" i="1"/>
  <c r="H92" i="1"/>
  <c r="H161" i="1"/>
  <c r="H122" i="1"/>
  <c r="H121" i="1"/>
  <c r="H90" i="1"/>
  <c r="H70" i="1"/>
  <c r="H55" i="1"/>
  <c r="H87" i="1"/>
  <c r="H69" i="1"/>
  <c r="H134" i="1"/>
  <c r="H160" i="1"/>
  <c r="H68" i="1"/>
  <c r="H113" i="1"/>
  <c r="H112" i="1"/>
  <c r="H67" i="1"/>
  <c r="H133" i="1"/>
  <c r="H106" i="1"/>
  <c r="H65" i="1"/>
  <c r="H105" i="1"/>
  <c r="H104" i="1"/>
  <c r="H182" i="1" l="1"/>
  <c r="H181" i="1"/>
  <c r="H79" i="1" l="1"/>
  <c r="H40" i="1"/>
  <c r="H17" i="1" l="1"/>
  <c r="H37" i="1"/>
  <c r="H36" i="1"/>
  <c r="H15" i="1"/>
  <c r="H8" i="1"/>
</calcChain>
</file>

<file path=xl/sharedStrings.xml><?xml version="1.0" encoding="utf-8"?>
<sst xmlns="http://schemas.openxmlformats.org/spreadsheetml/2006/main" count="958" uniqueCount="328">
  <si>
    <t>순번</t>
    <phoneticPr fontId="2" type="noConversion"/>
  </si>
  <si>
    <t>입  찰  명</t>
    <phoneticPr fontId="2" type="noConversion"/>
  </si>
  <si>
    <t>구분</t>
    <phoneticPr fontId="2" type="noConversion"/>
  </si>
  <si>
    <t>예상도급액 (원)</t>
    <phoneticPr fontId="2" type="noConversion"/>
  </si>
  <si>
    <t>담당부서</t>
    <phoneticPr fontId="2" type="noConversion"/>
  </si>
  <si>
    <t>연락처</t>
    <phoneticPr fontId="2" type="noConversion"/>
  </si>
  <si>
    <t>발주연도</t>
    <phoneticPr fontId="2" type="noConversion"/>
  </si>
  <si>
    <t>2017년도 KOTIS 시스템 유지관리</t>
    <phoneticPr fontId="2" type="noConversion"/>
  </si>
  <si>
    <t>2017년도 PC 및 부대장비 유지관리</t>
    <phoneticPr fontId="2" type="noConversion"/>
  </si>
  <si>
    <t>2017년도 그룹웨어시스템 유지관리</t>
    <phoneticPr fontId="2" type="noConversion"/>
  </si>
  <si>
    <t>2017년도 석유개발 IT자원 통합관리시스템 유지관리</t>
    <phoneticPr fontId="2" type="noConversion"/>
  </si>
  <si>
    <t>2017년도 석유개발 SW(ArcGIS) 유지관리</t>
    <phoneticPr fontId="2" type="noConversion"/>
  </si>
  <si>
    <t>2017년도 알뜰주유소시스템 유지관리</t>
    <phoneticPr fontId="2" type="noConversion"/>
  </si>
  <si>
    <t>2017년도 전자조달시스템 유지관리</t>
  </si>
  <si>
    <t>2017년도 통합인증시스템(SSO) 유지관리</t>
    <phoneticPr fontId="2" type="noConversion"/>
  </si>
  <si>
    <t>2017년도 통합커뮤니케이션(UC) 유지관리</t>
    <phoneticPr fontId="2" type="noConversion"/>
  </si>
  <si>
    <t>2017년도 프로젝트시스템 유지관리</t>
    <phoneticPr fontId="2" type="noConversion"/>
  </si>
  <si>
    <t>오피넷 앱 유지관리</t>
    <phoneticPr fontId="2" type="noConversion"/>
  </si>
  <si>
    <t>2017년도 석유정보시스템 유지관리</t>
    <phoneticPr fontId="2" type="noConversion"/>
  </si>
  <si>
    <t>ERP 운영 및 유지보수용역('17~'18년)</t>
    <phoneticPr fontId="2" type="noConversion"/>
  </si>
  <si>
    <t>2017년 도면관리 시스템 유지관리 용역</t>
    <phoneticPr fontId="2" type="noConversion"/>
  </si>
  <si>
    <t>2017년 X-platform 및 ubi-report 유지관리 용역</t>
    <phoneticPr fontId="2" type="noConversion"/>
  </si>
  <si>
    <t>2017년 개인정보 암호화 시스템 유지관리 용역</t>
    <phoneticPr fontId="2" type="noConversion"/>
  </si>
  <si>
    <t>2017년 예방점검시스템 유지관리 용역</t>
    <phoneticPr fontId="2" type="noConversion"/>
  </si>
  <si>
    <t>2017년 TLG 모니터링 시스템 유지관리 용역</t>
    <phoneticPr fontId="2" type="noConversion"/>
  </si>
  <si>
    <t>전산장비 통합 유지관리 용역</t>
    <phoneticPr fontId="2" type="noConversion"/>
  </si>
  <si>
    <t>수의</t>
  </si>
  <si>
    <t>ICT추진처</t>
    <phoneticPr fontId="2" type="noConversion"/>
  </si>
  <si>
    <t>052-216-2826</t>
    <phoneticPr fontId="2" type="noConversion"/>
  </si>
  <si>
    <t>052-216-2828</t>
    <phoneticPr fontId="2" type="noConversion"/>
  </si>
  <si>
    <t>052-216-2825</t>
    <phoneticPr fontId="2" type="noConversion"/>
  </si>
  <si>
    <t>052-216-2823</t>
    <phoneticPr fontId="2" type="noConversion"/>
  </si>
  <si>
    <t>052-216-2829</t>
    <phoneticPr fontId="2" type="noConversion"/>
  </si>
  <si>
    <t>052-216-2842</t>
    <phoneticPr fontId="2" type="noConversion"/>
  </si>
  <si>
    <t>052-216-2849</t>
    <phoneticPr fontId="2" type="noConversion"/>
  </si>
  <si>
    <t>052-216-2807</t>
    <phoneticPr fontId="2" type="noConversion"/>
  </si>
  <si>
    <t>용역</t>
    <phoneticPr fontId="2" type="noConversion"/>
  </si>
  <si>
    <t>불용대상 서버 및 스토리지</t>
    <phoneticPr fontId="2" type="noConversion"/>
  </si>
  <si>
    <t>물품</t>
    <phoneticPr fontId="2" type="noConversion"/>
  </si>
  <si>
    <t>경쟁</t>
  </si>
  <si>
    <t>052-216-2814</t>
  </si>
  <si>
    <t>'17년 가스전 경비용역</t>
    <phoneticPr fontId="2" type="noConversion"/>
  </si>
  <si>
    <t>18년 가스전 출.퇴근 버스 임대차 용역</t>
    <phoneticPr fontId="2" type="noConversion"/>
  </si>
  <si>
    <t xml:space="preserve">해저배관 Side Scan Sonar 조사 </t>
    <phoneticPr fontId="2" type="noConversion"/>
  </si>
  <si>
    <t>육해상 MICROWAVE 정기점검</t>
    <phoneticPr fontId="2" type="noConversion"/>
  </si>
  <si>
    <t>가스분석기(C7,C9) 정기점검</t>
    <phoneticPr fontId="2" type="noConversion"/>
  </si>
  <si>
    <t>안전밸브(PSV) Popping Test</t>
    <phoneticPr fontId="2" type="noConversion"/>
  </si>
  <si>
    <t>LPG Injection Pump Overhaul</t>
    <phoneticPr fontId="2" type="noConversion"/>
  </si>
  <si>
    <t xml:space="preserve">육상 Control Valve Overhaul </t>
    <phoneticPr fontId="2" type="noConversion"/>
  </si>
  <si>
    <t>육상 On/Off Valve Overhaul</t>
    <phoneticPr fontId="2" type="noConversion"/>
  </si>
  <si>
    <t>육상 Orbit Overhaul</t>
    <phoneticPr fontId="2" type="noConversion"/>
  </si>
  <si>
    <t>육해상 DCS/ESD Cleaning 작업</t>
    <phoneticPr fontId="2" type="noConversion"/>
  </si>
  <si>
    <t>크레인 점검 및 보수</t>
    <phoneticPr fontId="2" type="noConversion"/>
  </si>
  <si>
    <t>2017년 연차보수 기계작업 용역</t>
    <phoneticPr fontId="2" type="noConversion"/>
  </si>
  <si>
    <t>해상플랫폼 보온작업</t>
    <phoneticPr fontId="2" type="noConversion"/>
  </si>
  <si>
    <t>해상플랫폼 공정설비 도장작업</t>
    <phoneticPr fontId="2" type="noConversion"/>
  </si>
  <si>
    <t>Offshore XV, BDV Overhaul</t>
    <phoneticPr fontId="2" type="noConversion"/>
  </si>
  <si>
    <t>Offshore Control Valve Overhaul</t>
    <phoneticPr fontId="2" type="noConversion"/>
  </si>
  <si>
    <t>Motor Overhaul</t>
    <phoneticPr fontId="2" type="noConversion"/>
  </si>
  <si>
    <t>2018년 동해 가스전 시설관리점검용역</t>
    <phoneticPr fontId="2" type="noConversion"/>
  </si>
  <si>
    <t>2018년 동해가스전 육.해상 소방시설 점검 용역</t>
    <phoneticPr fontId="2" type="noConversion"/>
  </si>
  <si>
    <t>가스전관리사무소</t>
    <phoneticPr fontId="2" type="noConversion"/>
  </si>
  <si>
    <t>052-240-4712</t>
    <phoneticPr fontId="2" type="noConversion"/>
  </si>
  <si>
    <t>052-240-4714</t>
    <phoneticPr fontId="2" type="noConversion"/>
  </si>
  <si>
    <t>052-240-4736</t>
    <phoneticPr fontId="2" type="noConversion"/>
  </si>
  <si>
    <t>052-240-4743</t>
    <phoneticPr fontId="2" type="noConversion"/>
  </si>
  <si>
    <t>052-240-4742</t>
    <phoneticPr fontId="2" type="noConversion"/>
  </si>
  <si>
    <t>052-240-4733</t>
    <phoneticPr fontId="2" type="noConversion"/>
  </si>
  <si>
    <t>052-240-4746</t>
    <phoneticPr fontId="2" type="noConversion"/>
  </si>
  <si>
    <t>052-240-4772</t>
    <phoneticPr fontId="2" type="noConversion"/>
  </si>
  <si>
    <t>052-240-4774</t>
    <phoneticPr fontId="2" type="noConversion"/>
  </si>
  <si>
    <t>052-240-4723</t>
    <phoneticPr fontId="2" type="noConversion"/>
  </si>
  <si>
    <t>052-240-4754</t>
    <phoneticPr fontId="2" type="noConversion"/>
  </si>
  <si>
    <t>OLD OFFGAS COMPRESSOR 자재구매</t>
    <phoneticPr fontId="2" type="noConversion"/>
  </si>
  <si>
    <t>해상 Air Compressor 저장품(LP Element) 구매</t>
    <phoneticPr fontId="2" type="noConversion"/>
  </si>
  <si>
    <t>품질관리실 GC장비에 사용할 캐리어 가스 구매</t>
    <phoneticPr fontId="2" type="noConversion"/>
  </si>
  <si>
    <t>육상 Process back-up용 액체질소 구매</t>
    <phoneticPr fontId="2" type="noConversion"/>
  </si>
  <si>
    <t>천연가스 부취제 구매</t>
    <phoneticPr fontId="2" type="noConversion"/>
  </si>
  <si>
    <t>052-240-4735</t>
    <phoneticPr fontId="2" type="noConversion"/>
  </si>
  <si>
    <t>052-240-4821</t>
    <phoneticPr fontId="2" type="noConversion"/>
  </si>
  <si>
    <t>052-240-4724</t>
    <phoneticPr fontId="2" type="noConversion"/>
  </si>
  <si>
    <t>물품</t>
    <phoneticPr fontId="2" type="noConversion"/>
  </si>
  <si>
    <t>내부감사 품질평가 용역</t>
    <phoneticPr fontId="2" type="noConversion"/>
  </si>
  <si>
    <t>감사실</t>
    <phoneticPr fontId="2" type="noConversion"/>
  </si>
  <si>
    <t>052-216-2102</t>
    <phoneticPr fontId="2" type="noConversion"/>
  </si>
  <si>
    <t>2018년 온라인 매체 운영 용역</t>
    <phoneticPr fontId="2" type="noConversion"/>
  </si>
  <si>
    <t>2018년 공사 업무수첩 제작</t>
    <phoneticPr fontId="7" type="noConversion"/>
  </si>
  <si>
    <t>2018년 공사 달력 제작</t>
    <phoneticPr fontId="7" type="noConversion"/>
  </si>
  <si>
    <t>052-216-2230</t>
    <phoneticPr fontId="2" type="noConversion"/>
  </si>
  <si>
    <t>052-216-2228</t>
  </si>
  <si>
    <t>기획조정처</t>
    <phoneticPr fontId="2" type="noConversion"/>
  </si>
  <si>
    <t>전기/계장용 케이블트레이 구매</t>
    <phoneticPr fontId="2" type="noConversion"/>
  </si>
  <si>
    <t>배전반 구매</t>
    <phoneticPr fontId="2" type="noConversion"/>
  </si>
  <si>
    <t>전동기제어반 구매</t>
    <phoneticPr fontId="2" type="noConversion"/>
  </si>
  <si>
    <t>LED가로등 구매</t>
    <phoneticPr fontId="2" type="noConversion"/>
  </si>
  <si>
    <t>변압기 구매</t>
    <phoneticPr fontId="2" type="noConversion"/>
  </si>
  <si>
    <t>울산비축기지 지하화 건설공사 관련 가설용 분전반 구매</t>
    <phoneticPr fontId="2" type="noConversion"/>
  </si>
  <si>
    <t>울산비축기지 지하화 건설공사 관련 가설용 형광등 구매</t>
    <phoneticPr fontId="2" type="noConversion"/>
  </si>
  <si>
    <t>울산비축기지 지하화 건설공사 관련 터널등기구 구매</t>
    <phoneticPr fontId="2" type="noConversion"/>
  </si>
  <si>
    <t>울산비축기지 지하화 건설공사 관련 가설용 변압기 구매</t>
    <phoneticPr fontId="2" type="noConversion"/>
  </si>
  <si>
    <t>UPS 구매</t>
    <phoneticPr fontId="2" type="noConversion"/>
  </si>
  <si>
    <t>LED방폭등 구매</t>
    <phoneticPr fontId="2" type="noConversion"/>
  </si>
  <si>
    <t>비축시설처</t>
    <phoneticPr fontId="2" type="noConversion"/>
  </si>
  <si>
    <t>070-4458-1376</t>
    <phoneticPr fontId="2" type="noConversion"/>
  </si>
  <si>
    <t>070-4458-1376</t>
    <phoneticPr fontId="2" type="noConversion"/>
  </si>
  <si>
    <t>052-216-5363</t>
    <phoneticPr fontId="2" type="noConversion"/>
  </si>
  <si>
    <t>공사</t>
    <phoneticPr fontId="2" type="noConversion"/>
  </si>
  <si>
    <t>폐수처리시설 A/B Line 활성탄 교체</t>
    <phoneticPr fontId="2" type="noConversion"/>
  </si>
  <si>
    <t>댐정수장, 폐수처리시설, 활성탄 등 여과재 교체</t>
  </si>
  <si>
    <t>안전밸브 정기검사 및 보수</t>
  </si>
  <si>
    <t>원유탱크 청소(TK-S603, TK-S604)</t>
  </si>
  <si>
    <t>원유탱크 보수</t>
  </si>
  <si>
    <t>원유탱크 도장</t>
  </si>
  <si>
    <t>원유탱크 비파괴검사</t>
  </si>
  <si>
    <t>1차기지 방폭문 교체</t>
  </si>
  <si>
    <t>방호용 CCTV성능개선(교체)</t>
  </si>
  <si>
    <t>산지소방펌프실 한전 수변전실 설치</t>
  </si>
  <si>
    <t>유동지붕형 저장탱크 접지설비</t>
  </si>
  <si>
    <t>원유탱크 화재감지시스템 설치</t>
  </si>
  <si>
    <t>자가처리시설 역세펌프 및 블로워 교체</t>
    <phoneticPr fontId="2" type="noConversion"/>
  </si>
  <si>
    <t>원유탱크 전기방식 보완</t>
    <phoneticPr fontId="2" type="noConversion"/>
  </si>
  <si>
    <t>로딩암 ERC 볼밸브 Overhaul</t>
    <phoneticPr fontId="2" type="noConversion"/>
  </si>
  <si>
    <t>자력식 감지장치 신호기 구간 축소</t>
    <phoneticPr fontId="2" type="noConversion"/>
  </si>
  <si>
    <t>CCTV 성능개선</t>
    <phoneticPr fontId="2" type="noConversion"/>
  </si>
  <si>
    <t>수처리 및 폐수처리설비 여재 교체</t>
    <phoneticPr fontId="2" type="noConversion"/>
  </si>
  <si>
    <t>악취방지설비 흡착탑 활성탄 교체</t>
    <phoneticPr fontId="2" type="noConversion"/>
  </si>
  <si>
    <t>안전밸브 정기검사 및 보수</t>
    <phoneticPr fontId="2" type="noConversion"/>
  </si>
  <si>
    <t>여수지사 원유출하펌프(P-1-03B) 보수공사</t>
    <phoneticPr fontId="2" type="noConversion"/>
  </si>
  <si>
    <t>장기간 미사용 입출하배관 청소</t>
    <phoneticPr fontId="2" type="noConversion"/>
  </si>
  <si>
    <t>원유탱크 화재감지시스템 설치</t>
    <phoneticPr fontId="2" type="noConversion"/>
  </si>
  <si>
    <t>공정제어설비 서버 교체</t>
    <phoneticPr fontId="2" type="noConversion"/>
  </si>
  <si>
    <t>전기방식 양극 보강</t>
    <phoneticPr fontId="2" type="noConversion"/>
  </si>
  <si>
    <t>프로판 볼탱크 재검사</t>
  </si>
  <si>
    <t>프로판 히터(H-201A/B) 정밀점검</t>
  </si>
  <si>
    <t>냉동선부두 콘크리트 단면 보수 보강</t>
  </si>
  <si>
    <t>연안선 부두 QRH Overhaul</t>
  </si>
  <si>
    <t>프로판 입하밸브 Overhaul</t>
  </si>
  <si>
    <t>소화엔진펌프(P-P-806) 엔진 Overhaul</t>
  </si>
  <si>
    <t>프로판 히터(H-201A) Burner 교체</t>
  </si>
  <si>
    <t>수전설비 주변압기(5,000KVA) 교체</t>
  </si>
  <si>
    <t>공동지역 구간 광케이블 증설</t>
  </si>
  <si>
    <t>부탄 히터(H-202) Economizer 교체</t>
  </si>
  <si>
    <t>냉동선부두 Gangway Hydro Unit 교체</t>
  </si>
  <si>
    <t>공정지역 소화펌프 체크밸브 교체</t>
  </si>
  <si>
    <t>옥외소화전 교체</t>
  </si>
  <si>
    <t>전기설비 축전지 교체</t>
  </si>
  <si>
    <t>제품탱크 보수 및 도장공사</t>
    <phoneticPr fontId="2" type="noConversion"/>
  </si>
  <si>
    <t>폐수처리시설 활성탄 교체</t>
    <phoneticPr fontId="2" type="noConversion"/>
  </si>
  <si>
    <t>1입출하대 휘발유 Bay 전기계장설비 이설</t>
    <phoneticPr fontId="2" type="noConversion"/>
  </si>
  <si>
    <t>공기압축기 정밀점검 및 보수</t>
    <phoneticPr fontId="2" type="noConversion"/>
  </si>
  <si>
    <t>비상출하배관 전기방식 보완</t>
    <phoneticPr fontId="2" type="noConversion"/>
  </si>
  <si>
    <t>2 입출하대 낙뢰방지설비 보완</t>
    <phoneticPr fontId="2" type="noConversion"/>
  </si>
  <si>
    <t>노후 매설소화배관 교체</t>
    <phoneticPr fontId="2" type="noConversion"/>
  </si>
  <si>
    <t>워크샵 2층 리모델링 공사</t>
    <phoneticPr fontId="2" type="noConversion"/>
  </si>
  <si>
    <t>제품탱크 보수공사</t>
    <phoneticPr fontId="2" type="noConversion"/>
  </si>
  <si>
    <t>제품탱크 도장공사</t>
    <phoneticPr fontId="2" type="noConversion"/>
  </si>
  <si>
    <t>제품탱크 비파괴검사</t>
  </si>
  <si>
    <t xml:space="preserve">안전밸브 정기검사 및 보수 </t>
  </si>
  <si>
    <t>외곽 방호시스템 개선</t>
    <phoneticPr fontId="2" type="noConversion"/>
  </si>
  <si>
    <t>TLG System Upgrade</t>
    <phoneticPr fontId="2" type="noConversion"/>
  </si>
  <si>
    <t>소방도로 포장공사</t>
    <phoneticPr fontId="2" type="noConversion"/>
  </si>
  <si>
    <t>등경유 탱크지역 사면 보강</t>
  </si>
  <si>
    <t>휘,등,경유 탱크지역 옹벽크랙부 보강</t>
  </si>
  <si>
    <t>트럭입출하대 처마홈통 교체공사</t>
    <phoneticPr fontId="2" type="noConversion"/>
  </si>
  <si>
    <t>T-504 탱크 사면 배수로 설치공사</t>
    <phoneticPr fontId="2" type="noConversion"/>
  </si>
  <si>
    <t>디펜서 서버 교체공사</t>
    <phoneticPr fontId="2" type="noConversion"/>
  </si>
  <si>
    <t>탱크지역 2차 방유제 수문 개선공사</t>
    <phoneticPr fontId="2" type="noConversion"/>
  </si>
  <si>
    <t>공정용 CCTV 설치</t>
    <phoneticPr fontId="2" type="noConversion"/>
  </si>
  <si>
    <t>울산지사</t>
    <phoneticPr fontId="2" type="noConversion"/>
  </si>
  <si>
    <t>거제지사</t>
    <phoneticPr fontId="2" type="noConversion"/>
  </si>
  <si>
    <t>여수지사</t>
    <phoneticPr fontId="2" type="noConversion"/>
  </si>
  <si>
    <t>서산지사</t>
    <phoneticPr fontId="2" type="noConversion"/>
  </si>
  <si>
    <t>평택지사</t>
    <phoneticPr fontId="2" type="noConversion"/>
  </si>
  <si>
    <t>구리지사</t>
    <phoneticPr fontId="2" type="noConversion"/>
  </si>
  <si>
    <t>용인지사</t>
    <phoneticPr fontId="2" type="noConversion"/>
  </si>
  <si>
    <t>곡성지사</t>
    <phoneticPr fontId="2" type="noConversion"/>
  </si>
  <si>
    <t>동해지사</t>
    <phoneticPr fontId="2" type="noConversion"/>
  </si>
  <si>
    <t>052-270-4459</t>
    <phoneticPr fontId="2" type="noConversion"/>
  </si>
  <si>
    <t>052-216-5069</t>
    <phoneticPr fontId="2" type="noConversion"/>
  </si>
  <si>
    <t>061-688-8732</t>
    <phoneticPr fontId="2" type="noConversion"/>
  </si>
  <si>
    <t>061-688-8748</t>
    <phoneticPr fontId="2" type="noConversion"/>
  </si>
  <si>
    <t>061-688-8738</t>
    <phoneticPr fontId="2" type="noConversion"/>
  </si>
  <si>
    <t>061-688-8741</t>
    <phoneticPr fontId="2" type="noConversion"/>
  </si>
  <si>
    <t>061-688-8743</t>
    <phoneticPr fontId="2" type="noConversion"/>
  </si>
  <si>
    <t>041-660-4153</t>
    <phoneticPr fontId="2" type="noConversion"/>
  </si>
  <si>
    <t>041-660-4154</t>
  </si>
  <si>
    <t>041-660-4155</t>
  </si>
  <si>
    <t>041-660-4156</t>
  </si>
  <si>
    <t>041-660-4157</t>
  </si>
  <si>
    <t>031-680-1431</t>
    <phoneticPr fontId="2" type="noConversion"/>
  </si>
  <si>
    <t>031-680-1433</t>
    <phoneticPr fontId="2" type="noConversion"/>
  </si>
  <si>
    <t>031-680-1434</t>
    <phoneticPr fontId="2" type="noConversion"/>
  </si>
  <si>
    <t>031-680-1435</t>
    <phoneticPr fontId="2" type="noConversion"/>
  </si>
  <si>
    <t>031-680-1436</t>
    <phoneticPr fontId="2" type="noConversion"/>
  </si>
  <si>
    <t>031-680-1443</t>
    <phoneticPr fontId="2" type="noConversion"/>
  </si>
  <si>
    <t>031-680-1441</t>
    <phoneticPr fontId="2" type="noConversion"/>
  </si>
  <si>
    <t>031-680-1446</t>
    <phoneticPr fontId="2" type="noConversion"/>
  </si>
  <si>
    <t>031-680-1445</t>
    <phoneticPr fontId="2" type="noConversion"/>
  </si>
  <si>
    <t>02-2204-7741</t>
    <phoneticPr fontId="2" type="noConversion"/>
  </si>
  <si>
    <t>02-2204-7743</t>
    <phoneticPr fontId="2" type="noConversion"/>
  </si>
  <si>
    <t>02-2204-7742</t>
    <phoneticPr fontId="2" type="noConversion"/>
  </si>
  <si>
    <t>02-2204-7745</t>
    <phoneticPr fontId="2" type="noConversion"/>
  </si>
  <si>
    <t>031-329-4946</t>
    <phoneticPr fontId="2" type="noConversion"/>
  </si>
  <si>
    <t>031-329-4936</t>
    <phoneticPr fontId="2" type="noConversion"/>
  </si>
  <si>
    <t>031-3294934</t>
    <phoneticPr fontId="2" type="noConversion"/>
  </si>
  <si>
    <t>031-329-4944</t>
    <phoneticPr fontId="2" type="noConversion"/>
  </si>
  <si>
    <t>061-360-4291</t>
    <phoneticPr fontId="2" type="noConversion"/>
  </si>
  <si>
    <t>061-360-4293</t>
    <phoneticPr fontId="2" type="noConversion"/>
  </si>
  <si>
    <t>033-520-7841</t>
    <phoneticPr fontId="2" type="noConversion"/>
  </si>
  <si>
    <t>2017년도 지하비축기지 수질분석용역</t>
    <phoneticPr fontId="2" type="noConversion"/>
  </si>
  <si>
    <t>평택지사 해양시설관리용역</t>
    <phoneticPr fontId="2" type="noConversion"/>
  </si>
  <si>
    <t>울산지사 브이시설관리용역</t>
    <phoneticPr fontId="2" type="noConversion"/>
  </si>
  <si>
    <t>비축시설물 내진성능평가</t>
    <phoneticPr fontId="2" type="noConversion"/>
  </si>
  <si>
    <t>소방시설 종합정밀점검</t>
    <phoneticPr fontId="2" type="noConversion"/>
  </si>
  <si>
    <t>2017년 울산지사 통근버스 운행용역</t>
    <phoneticPr fontId="2" type="noConversion"/>
  </si>
  <si>
    <t>전기설비 안전진단</t>
    <phoneticPr fontId="2" type="noConversion"/>
  </si>
  <si>
    <t>2017년도 거제지사 직원 통근버스 운행 용역</t>
    <phoneticPr fontId="2" type="noConversion"/>
  </si>
  <si>
    <t>방호과학화설비 유지보수</t>
    <phoneticPr fontId="2" type="noConversion"/>
  </si>
  <si>
    <t>소방시설 종합정밀점검 및 안전성검사</t>
    <phoneticPr fontId="2" type="noConversion"/>
  </si>
  <si>
    <t>여수지사 통근버스 임차용역</t>
  </si>
  <si>
    <t>통근버스 운행 용역</t>
    <phoneticPr fontId="2" type="noConversion"/>
  </si>
  <si>
    <t>방호과학화설비 유지보수 및 점검</t>
    <phoneticPr fontId="2" type="noConversion"/>
  </si>
  <si>
    <t>디지털보호계전기 및 전기설비 정밀안전진단</t>
    <phoneticPr fontId="2" type="noConversion"/>
  </si>
  <si>
    <t>방호과학화장비 유지보수</t>
  </si>
  <si>
    <t>냉동선 입출하부두 유지준설 설계용역</t>
  </si>
  <si>
    <t>2018년도 통근버스 임차용역</t>
    <phoneticPr fontId="2" type="noConversion"/>
  </si>
  <si>
    <t>탱크 Ring Wall 안전진단</t>
    <phoneticPr fontId="2" type="noConversion"/>
  </si>
  <si>
    <t>2017년도 용인지사 통근버스 임차용역</t>
    <phoneticPr fontId="2" type="noConversion"/>
  </si>
  <si>
    <t>방호과학화장비 유지보수 용역</t>
    <phoneticPr fontId="2" type="noConversion"/>
  </si>
  <si>
    <t>2017년도 곡성지사 출퇴근 통근버스 임차 용역</t>
    <phoneticPr fontId="2" type="noConversion"/>
  </si>
  <si>
    <t>용역</t>
    <phoneticPr fontId="2" type="noConversion"/>
  </si>
  <si>
    <t>석유비축처</t>
    <phoneticPr fontId="2" type="noConversion"/>
  </si>
  <si>
    <t>052-216-5043</t>
    <phoneticPr fontId="2" type="noConversion"/>
  </si>
  <si>
    <t>052-216-5024</t>
    <phoneticPr fontId="2" type="noConversion"/>
  </si>
  <si>
    <t>052-216-5068</t>
    <phoneticPr fontId="2" type="noConversion"/>
  </si>
  <si>
    <t>055-216-5065</t>
    <phoneticPr fontId="2" type="noConversion"/>
  </si>
  <si>
    <t>052-270-4424</t>
    <phoneticPr fontId="2" type="noConversion"/>
  </si>
  <si>
    <t>052-270-4457</t>
    <phoneticPr fontId="2" type="noConversion"/>
  </si>
  <si>
    <t>055-680-1711</t>
    <phoneticPr fontId="2" type="noConversion"/>
  </si>
  <si>
    <t>061-688-8722</t>
    <phoneticPr fontId="2" type="noConversion"/>
  </si>
  <si>
    <t>061-688-8714</t>
    <phoneticPr fontId="2" type="noConversion"/>
  </si>
  <si>
    <t>041-660-4111</t>
    <phoneticPr fontId="2" type="noConversion"/>
  </si>
  <si>
    <t>031-680-1442</t>
    <phoneticPr fontId="2" type="noConversion"/>
  </si>
  <si>
    <t>031-680-1411</t>
    <phoneticPr fontId="2" type="noConversion"/>
  </si>
  <si>
    <t>031-329-4923</t>
    <phoneticPr fontId="2" type="noConversion"/>
  </si>
  <si>
    <t>061-360-4227</t>
    <phoneticPr fontId="2" type="noConversion"/>
  </si>
  <si>
    <t>2017년 비축지사 하계 작업복 공급계약</t>
    <phoneticPr fontId="2" type="noConversion"/>
  </si>
  <si>
    <t>2017년 비축지사 동계 작업복 공급계약</t>
    <phoneticPr fontId="2" type="noConversion"/>
  </si>
  <si>
    <t>유동지붕형 저장탱크 접지설비</t>
    <phoneticPr fontId="2" type="noConversion"/>
  </si>
  <si>
    <t>53,000원/세트</t>
    <phoneticPr fontId="2" type="noConversion"/>
  </si>
  <si>
    <t>60,000원/세트</t>
    <phoneticPr fontId="2" type="noConversion"/>
  </si>
  <si>
    <t>석유비축처</t>
    <phoneticPr fontId="2" type="noConversion"/>
  </si>
  <si>
    <t>052-216-5002</t>
    <phoneticPr fontId="2" type="noConversion"/>
  </si>
  <si>
    <t>서산지사</t>
    <phoneticPr fontId="2" type="noConversion"/>
  </si>
  <si>
    <t>041-660-4153</t>
    <phoneticPr fontId="2" type="noConversion"/>
  </si>
  <si>
    <t>제 6-1광구 남부지역 회계감사</t>
    <phoneticPr fontId="2" type="noConversion"/>
  </si>
  <si>
    <t>동해 울릉분지 돌고래구조 해석 및 복원</t>
    <phoneticPr fontId="2" type="noConversion"/>
  </si>
  <si>
    <t>동해 심해 8광구 회계감사</t>
    <phoneticPr fontId="2" type="noConversion"/>
  </si>
  <si>
    <t>아시아사업처</t>
    <phoneticPr fontId="2" type="noConversion"/>
  </si>
  <si>
    <t>052-216-3127</t>
    <phoneticPr fontId="2" type="noConversion"/>
  </si>
  <si>
    <t>052-216-3132</t>
    <phoneticPr fontId="2" type="noConversion"/>
  </si>
  <si>
    <t>052-216-3133</t>
    <phoneticPr fontId="2" type="noConversion"/>
  </si>
  <si>
    <t xml:space="preserve"> 행동매뉴얼 컨설팅 용역</t>
    <phoneticPr fontId="2" type="noConversion"/>
  </si>
  <si>
    <t xml:space="preserve"> 개인정보보호시스템 유지보수 용역</t>
    <phoneticPr fontId="2" type="noConversion"/>
  </si>
  <si>
    <t>2018년 비축지사 경비용역</t>
    <phoneticPr fontId="2" type="noConversion"/>
  </si>
  <si>
    <t>안전환경처</t>
    <phoneticPr fontId="2" type="noConversion"/>
  </si>
  <si>
    <t>안전환경처</t>
  </si>
  <si>
    <t>052-216-2902</t>
    <phoneticPr fontId="2" type="noConversion"/>
  </si>
  <si>
    <t>052-216-2963</t>
    <phoneticPr fontId="2" type="noConversion"/>
  </si>
  <si>
    <t>052-216-2942</t>
  </si>
  <si>
    <t>052-216-3005</t>
    <phoneticPr fontId="2" type="noConversion"/>
  </si>
  <si>
    <t xml:space="preserve"> 악성코드 분석시스템 구매</t>
    <phoneticPr fontId="2" type="noConversion"/>
  </si>
  <si>
    <t>안전환경처</t>
    <phoneticPr fontId="2" type="noConversion"/>
  </si>
  <si>
    <t>052-216-2963</t>
    <phoneticPr fontId="2" type="noConversion"/>
  </si>
  <si>
    <t>알뜰주유소 재도색</t>
    <phoneticPr fontId="2" type="noConversion"/>
  </si>
  <si>
    <t>공사</t>
    <phoneticPr fontId="2" type="noConversion"/>
  </si>
  <si>
    <t>유통사업처</t>
    <phoneticPr fontId="2" type="noConversion"/>
  </si>
  <si>
    <t>052-216-5243</t>
    <phoneticPr fontId="2" type="noConversion"/>
  </si>
  <si>
    <t>알뜰주유소 시설개선 공사 업체선정</t>
    <phoneticPr fontId="2" type="noConversion"/>
  </si>
  <si>
    <t>알뜰 석유제품구매(2부)</t>
    <phoneticPr fontId="2" type="noConversion"/>
  </si>
  <si>
    <t>052-216-5202</t>
    <phoneticPr fontId="2" type="noConversion"/>
  </si>
  <si>
    <t>2017년 이러닝 교육</t>
    <phoneticPr fontId="2" type="noConversion"/>
  </si>
  <si>
    <t>2017년 단체상해보험</t>
    <phoneticPr fontId="2" type="noConversion"/>
  </si>
  <si>
    <r>
      <t>2017년 직원 기념품 구매</t>
    </r>
    <r>
      <rPr>
        <sz val="10"/>
        <rFont val="맑은 고딕"/>
        <family val="3"/>
        <charset val="136"/>
        <scheme val="minor"/>
      </rPr>
      <t>‧</t>
    </r>
    <r>
      <rPr>
        <sz val="10"/>
        <rFont val="맑은 고딕"/>
        <family val="3"/>
        <charset val="129"/>
        <scheme val="minor"/>
      </rPr>
      <t>지급 대행 용역</t>
    </r>
    <phoneticPr fontId="2" type="noConversion"/>
  </si>
  <si>
    <t>인재경영처</t>
    <phoneticPr fontId="2" type="noConversion"/>
  </si>
  <si>
    <t>052-216-2742</t>
    <phoneticPr fontId="2" type="noConversion"/>
  </si>
  <si>
    <t>052-216-2762</t>
    <phoneticPr fontId="2" type="noConversion"/>
  </si>
  <si>
    <t>관수개선공사</t>
    <phoneticPr fontId="2" type="noConversion"/>
  </si>
  <si>
    <t>옥상 캣워크 설치공사</t>
    <phoneticPr fontId="2" type="noConversion"/>
  </si>
  <si>
    <t>총무관리처</t>
    <phoneticPr fontId="2" type="noConversion"/>
  </si>
  <si>
    <t>052-216-3023</t>
    <phoneticPr fontId="2" type="noConversion"/>
  </si>
  <si>
    <t>우수, 중수 처리시설 위탁관리</t>
    <phoneticPr fontId="2" type="noConversion"/>
  </si>
  <si>
    <t>승강기 유지보수용역</t>
    <phoneticPr fontId="2" type="noConversion"/>
  </si>
  <si>
    <t>소방시설 작동기능점검</t>
    <phoneticPr fontId="2" type="noConversion"/>
  </si>
  <si>
    <t>공기질 측정</t>
    <phoneticPr fontId="2" type="noConversion"/>
  </si>
  <si>
    <t xml:space="preserve">유리 와이어 장력 점검 </t>
    <phoneticPr fontId="2" type="noConversion"/>
  </si>
  <si>
    <t>옥외간판 안전점검 및 청소</t>
    <phoneticPr fontId="2" type="noConversion"/>
  </si>
  <si>
    <t>냉동기 화학세관</t>
    <phoneticPr fontId="2" type="noConversion"/>
  </si>
  <si>
    <t>본사 사옥 하자진단</t>
    <phoneticPr fontId="2" type="noConversion"/>
  </si>
  <si>
    <t>보일러 개방점검</t>
    <phoneticPr fontId="2" type="noConversion"/>
  </si>
  <si>
    <t>업무용 자동차 종합보험</t>
    <phoneticPr fontId="2" type="noConversion"/>
  </si>
  <si>
    <t>디지털복합기 임차용역</t>
    <phoneticPr fontId="2" type="noConversion"/>
  </si>
  <si>
    <t>소방시설 종합정밀점검</t>
    <phoneticPr fontId="2" type="noConversion"/>
  </si>
  <si>
    <t>승강기 로프 교체 용역</t>
    <phoneticPr fontId="2" type="noConversion"/>
  </si>
  <si>
    <t>외벽청소</t>
    <phoneticPr fontId="2" type="noConversion"/>
  </si>
  <si>
    <t>사옥관리용역</t>
    <phoneticPr fontId="2" type="noConversion"/>
  </si>
  <si>
    <t>2018년도 주말 수도권 통근버스 임차용역</t>
    <phoneticPr fontId="2" type="noConversion"/>
  </si>
  <si>
    <t>2018년도 주중 통근버스 임차용역</t>
    <phoneticPr fontId="2" type="noConversion"/>
  </si>
  <si>
    <t>총무관리처</t>
    <phoneticPr fontId="2" type="noConversion"/>
  </si>
  <si>
    <t>052-216-3035</t>
    <phoneticPr fontId="2" type="noConversion"/>
  </si>
  <si>
    <t>052-216-3025</t>
    <phoneticPr fontId="2" type="noConversion"/>
  </si>
  <si>
    <t>052-216-3023</t>
    <phoneticPr fontId="2" type="noConversion"/>
  </si>
  <si>
    <t>052-216-3044</t>
    <phoneticPr fontId="2" type="noConversion"/>
  </si>
  <si>
    <t>052-216-3042</t>
    <phoneticPr fontId="2" type="noConversion"/>
  </si>
  <si>
    <t>052-216-2603</t>
    <phoneticPr fontId="2" type="noConversion"/>
  </si>
  <si>
    <t>052-216-2609</t>
    <phoneticPr fontId="2" type="noConversion"/>
  </si>
  <si>
    <t>사옥 전면유리 보수용 고소작업대 구매</t>
    <phoneticPr fontId="2" type="noConversion"/>
  </si>
  <si>
    <t>물품</t>
    <phoneticPr fontId="2" type="noConversion"/>
  </si>
  <si>
    <t>총무관리처</t>
    <phoneticPr fontId="2" type="noConversion"/>
  </si>
  <si>
    <t>052-216-3025</t>
    <phoneticPr fontId="2" type="noConversion"/>
  </si>
  <si>
    <t>계약방법</t>
    <phoneticPr fontId="2" type="noConversion"/>
  </si>
  <si>
    <t>경쟁</t>
    <phoneticPr fontId="2" type="noConversion"/>
  </si>
  <si>
    <t xml:space="preserve"> ISO14001:2004 사후심사 및 ISO14001:2015 개정판 전환대비 교육 및 문서화 용역</t>
    <phoneticPr fontId="2" type="noConversion"/>
  </si>
  <si>
    <t>냉동선 입출하부두 수심측량</t>
    <phoneticPr fontId="2" type="noConversion"/>
  </si>
  <si>
    <r>
      <t xml:space="preserve">싱가포르 현물시장가격 </t>
    </r>
    <r>
      <rPr>
        <sz val="10"/>
        <color theme="1"/>
        <rFont val="맑은 고딕"/>
        <family val="3"/>
        <charset val="129"/>
      </rPr>
      <t>–</t>
    </r>
    <r>
      <rPr>
        <sz val="10"/>
        <color theme="1"/>
        <rFont val="맑은 고딕"/>
        <family val="3"/>
        <charset val="129"/>
        <scheme val="minor"/>
      </rPr>
      <t xml:space="preserve"> @</t>
    </r>
    <phoneticPr fontId="2" type="noConversion"/>
  </si>
  <si>
    <t>예상발주
시기(월)</t>
    <phoneticPr fontId="2" type="noConversion"/>
  </si>
  <si>
    <t>* 2017년도 발주계획 (1천만원 이상)</t>
    <phoneticPr fontId="2" type="noConversion"/>
  </si>
  <si>
    <t>공사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</si>
</sst>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#,##0\ ;&quot;△&quot;#,##0\ ;\-\ ;@"/>
    <numFmt numFmtId="178" formatCode="#,##0_);[Red]\(#,##0\)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36"/>
      <scheme val="minor"/>
    </font>
    <font>
      <sz val="1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3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3" fillId="0" borderId="1" xfId="0" quotePrefix="1" applyNumberFormat="1" applyFont="1" applyBorder="1" applyAlignment="1">
      <alignment horizontal="right" vertical="center"/>
    </xf>
    <xf numFmtId="178" fontId="11" fillId="0" borderId="1" xfId="0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right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3" fillId="0" borderId="11" xfId="1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2"/>
  <sheetViews>
    <sheetView tabSelected="1" workbookViewId="0">
      <pane ySplit="3" topLeftCell="A4" activePane="bottomLeft" state="frozen"/>
      <selection pane="bottomLeft" activeCell="B1" sqref="B1"/>
    </sheetView>
  </sheetViews>
  <sheetFormatPr defaultRowHeight="16.5" x14ac:dyDescent="0.3"/>
  <cols>
    <col min="1" max="1" width="1.625" customWidth="1"/>
    <col min="2" max="2" width="7.125" customWidth="1"/>
    <col min="3" max="3" width="8.375" customWidth="1"/>
    <col min="4" max="4" width="67.625" bestFit="1" customWidth="1"/>
    <col min="5" max="5" width="11.625" customWidth="1"/>
    <col min="6" max="6" width="8.625" customWidth="1"/>
    <col min="7" max="7" width="11.625" customWidth="1"/>
    <col min="8" max="8" width="23.5" bestFit="1" customWidth="1"/>
    <col min="9" max="9" width="15.625" customWidth="1"/>
    <col min="10" max="10" width="13.875" customWidth="1"/>
  </cols>
  <sheetData>
    <row r="1" spans="2:10" ht="20.25" x14ac:dyDescent="0.3">
      <c r="B1" s="30" t="s">
        <v>326</v>
      </c>
    </row>
    <row r="2" spans="2:10" ht="6.75" customHeight="1" thickBot="1" x14ac:dyDescent="0.35"/>
    <row r="3" spans="2:10" ht="37.5" customHeight="1" thickBot="1" x14ac:dyDescent="0.35">
      <c r="B3" s="34" t="s">
        <v>0</v>
      </c>
      <c r="C3" s="35" t="s">
        <v>6</v>
      </c>
      <c r="D3" s="35" t="s">
        <v>1</v>
      </c>
      <c r="E3" s="36" t="s">
        <v>325</v>
      </c>
      <c r="F3" s="35" t="s">
        <v>2</v>
      </c>
      <c r="G3" s="35" t="s">
        <v>320</v>
      </c>
      <c r="H3" s="35" t="s">
        <v>3</v>
      </c>
      <c r="I3" s="35" t="s">
        <v>4</v>
      </c>
      <c r="J3" s="37" t="s">
        <v>5</v>
      </c>
    </row>
    <row r="4" spans="2:10" ht="17.25" thickTop="1" x14ac:dyDescent="0.3">
      <c r="B4" s="38">
        <v>1</v>
      </c>
      <c r="C4" s="31">
        <v>2017</v>
      </c>
      <c r="D4" s="32" t="s">
        <v>7</v>
      </c>
      <c r="E4" s="32">
        <v>1</v>
      </c>
      <c r="F4" s="31" t="s">
        <v>36</v>
      </c>
      <c r="G4" s="31" t="s">
        <v>26</v>
      </c>
      <c r="H4" s="33">
        <v>21899900</v>
      </c>
      <c r="I4" s="32" t="s">
        <v>27</v>
      </c>
      <c r="J4" s="39" t="s">
        <v>29</v>
      </c>
    </row>
    <row r="5" spans="2:10" x14ac:dyDescent="0.3">
      <c r="B5" s="40">
        <v>2</v>
      </c>
      <c r="C5" s="6">
        <v>2017</v>
      </c>
      <c r="D5" s="1" t="s">
        <v>8</v>
      </c>
      <c r="E5" s="1">
        <v>1</v>
      </c>
      <c r="F5" s="6" t="s">
        <v>36</v>
      </c>
      <c r="G5" s="6" t="s">
        <v>26</v>
      </c>
      <c r="H5" s="17">
        <v>165201300</v>
      </c>
      <c r="I5" s="1" t="s">
        <v>27</v>
      </c>
      <c r="J5" s="41" t="s">
        <v>28</v>
      </c>
    </row>
    <row r="6" spans="2:10" x14ac:dyDescent="0.3">
      <c r="B6" s="40">
        <v>3</v>
      </c>
      <c r="C6" s="6">
        <v>2017</v>
      </c>
      <c r="D6" s="1" t="s">
        <v>9</v>
      </c>
      <c r="E6" s="1">
        <v>1</v>
      </c>
      <c r="F6" s="6" t="s">
        <v>36</v>
      </c>
      <c r="G6" s="6" t="s">
        <v>26</v>
      </c>
      <c r="H6" s="17">
        <v>209000000</v>
      </c>
      <c r="I6" s="1" t="s">
        <v>27</v>
      </c>
      <c r="J6" s="41" t="s">
        <v>30</v>
      </c>
    </row>
    <row r="7" spans="2:10" x14ac:dyDescent="0.3">
      <c r="B7" s="40">
        <v>4</v>
      </c>
      <c r="C7" s="6">
        <v>2017</v>
      </c>
      <c r="D7" s="1" t="s">
        <v>10</v>
      </c>
      <c r="E7" s="1">
        <v>1</v>
      </c>
      <c r="F7" s="6" t="s">
        <v>36</v>
      </c>
      <c r="G7" s="6" t="s">
        <v>26</v>
      </c>
      <c r="H7" s="17">
        <v>113892900</v>
      </c>
      <c r="I7" s="1" t="s">
        <v>27</v>
      </c>
      <c r="J7" s="41" t="s">
        <v>29</v>
      </c>
    </row>
    <row r="8" spans="2:10" x14ac:dyDescent="0.3">
      <c r="B8" s="40">
        <v>5</v>
      </c>
      <c r="C8" s="6">
        <v>2017</v>
      </c>
      <c r="D8" s="2" t="s">
        <v>11</v>
      </c>
      <c r="E8" s="2">
        <v>1</v>
      </c>
      <c r="F8" s="6" t="s">
        <v>36</v>
      </c>
      <c r="G8" s="6" t="s">
        <v>39</v>
      </c>
      <c r="H8" s="18">
        <f>23588000*1.1</f>
        <v>25946800.000000004</v>
      </c>
      <c r="I8" s="2" t="s">
        <v>27</v>
      </c>
      <c r="J8" s="42" t="s">
        <v>29</v>
      </c>
    </row>
    <row r="9" spans="2:10" x14ac:dyDescent="0.3">
      <c r="B9" s="40">
        <v>6</v>
      </c>
      <c r="C9" s="6">
        <v>2017</v>
      </c>
      <c r="D9" s="1" t="s">
        <v>12</v>
      </c>
      <c r="E9" s="1">
        <v>1</v>
      </c>
      <c r="F9" s="6" t="s">
        <v>36</v>
      </c>
      <c r="G9" s="6" t="s">
        <v>26</v>
      </c>
      <c r="H9" s="17">
        <v>88359700</v>
      </c>
      <c r="I9" s="1" t="s">
        <v>27</v>
      </c>
      <c r="J9" s="41" t="s">
        <v>31</v>
      </c>
    </row>
    <row r="10" spans="2:10" x14ac:dyDescent="0.3">
      <c r="B10" s="40">
        <v>7</v>
      </c>
      <c r="C10" s="6">
        <v>2017</v>
      </c>
      <c r="D10" s="1" t="s">
        <v>13</v>
      </c>
      <c r="E10" s="1">
        <v>1</v>
      </c>
      <c r="F10" s="6" t="s">
        <v>36</v>
      </c>
      <c r="G10" s="6" t="s">
        <v>26</v>
      </c>
      <c r="H10" s="17">
        <v>147206400</v>
      </c>
      <c r="I10" s="1" t="s">
        <v>27</v>
      </c>
      <c r="J10" s="41" t="s">
        <v>28</v>
      </c>
    </row>
    <row r="11" spans="2:10" x14ac:dyDescent="0.3">
      <c r="B11" s="40">
        <v>8</v>
      </c>
      <c r="C11" s="6">
        <v>2017</v>
      </c>
      <c r="D11" s="1" t="s">
        <v>14</v>
      </c>
      <c r="E11" s="1">
        <v>1</v>
      </c>
      <c r="F11" s="6" t="s">
        <v>36</v>
      </c>
      <c r="G11" s="6" t="s">
        <v>26</v>
      </c>
      <c r="H11" s="17">
        <v>29654900</v>
      </c>
      <c r="I11" s="1" t="s">
        <v>27</v>
      </c>
      <c r="J11" s="41" t="s">
        <v>30</v>
      </c>
    </row>
    <row r="12" spans="2:10" x14ac:dyDescent="0.3">
      <c r="B12" s="40">
        <v>9</v>
      </c>
      <c r="C12" s="6">
        <v>2017</v>
      </c>
      <c r="D12" s="1" t="s">
        <v>15</v>
      </c>
      <c r="E12" s="1">
        <v>1</v>
      </c>
      <c r="F12" s="6" t="s">
        <v>36</v>
      </c>
      <c r="G12" s="6" t="s">
        <v>26</v>
      </c>
      <c r="H12" s="17">
        <v>22200200</v>
      </c>
      <c r="I12" s="1" t="s">
        <v>27</v>
      </c>
      <c r="J12" s="41" t="s">
        <v>30</v>
      </c>
    </row>
    <row r="13" spans="2:10" x14ac:dyDescent="0.3">
      <c r="B13" s="40">
        <v>10</v>
      </c>
      <c r="C13" s="6">
        <v>2017</v>
      </c>
      <c r="D13" s="1" t="s">
        <v>16</v>
      </c>
      <c r="E13" s="1">
        <v>1</v>
      </c>
      <c r="F13" s="6" t="s">
        <v>36</v>
      </c>
      <c r="G13" s="6" t="s">
        <v>26</v>
      </c>
      <c r="H13" s="17">
        <v>12320000</v>
      </c>
      <c r="I13" s="1" t="s">
        <v>27</v>
      </c>
      <c r="J13" s="41" t="s">
        <v>31</v>
      </c>
    </row>
    <row r="14" spans="2:10" x14ac:dyDescent="0.3">
      <c r="B14" s="40">
        <v>11</v>
      </c>
      <c r="C14" s="6">
        <v>2017</v>
      </c>
      <c r="D14" s="4" t="s">
        <v>19</v>
      </c>
      <c r="E14" s="4">
        <v>1</v>
      </c>
      <c r="F14" s="6" t="s">
        <v>36</v>
      </c>
      <c r="G14" s="6" t="s">
        <v>39</v>
      </c>
      <c r="H14" s="19">
        <v>5427829383</v>
      </c>
      <c r="I14" s="4" t="s">
        <v>27</v>
      </c>
      <c r="J14" s="43" t="s">
        <v>33</v>
      </c>
    </row>
    <row r="15" spans="2:10" x14ac:dyDescent="0.3">
      <c r="B15" s="40">
        <v>12</v>
      </c>
      <c r="C15" s="6">
        <v>2017</v>
      </c>
      <c r="D15" s="3" t="s">
        <v>20</v>
      </c>
      <c r="E15" s="4">
        <v>1</v>
      </c>
      <c r="F15" s="6" t="s">
        <v>36</v>
      </c>
      <c r="G15" s="6" t="s">
        <v>26</v>
      </c>
      <c r="H15" s="12">
        <f>19607000*1.1</f>
        <v>21567700</v>
      </c>
      <c r="I15" s="4" t="s">
        <v>27</v>
      </c>
      <c r="J15" s="44" t="s">
        <v>34</v>
      </c>
    </row>
    <row r="16" spans="2:10" x14ac:dyDescent="0.3">
      <c r="B16" s="40">
        <v>13</v>
      </c>
      <c r="C16" s="6">
        <v>2017</v>
      </c>
      <c r="D16" s="3" t="s">
        <v>21</v>
      </c>
      <c r="E16" s="4">
        <v>1</v>
      </c>
      <c r="F16" s="6" t="s">
        <v>36</v>
      </c>
      <c r="G16" s="6" t="s">
        <v>26</v>
      </c>
      <c r="H16" s="12">
        <v>21425244</v>
      </c>
      <c r="I16" s="4" t="s">
        <v>27</v>
      </c>
      <c r="J16" s="44" t="s">
        <v>34</v>
      </c>
    </row>
    <row r="17" spans="2:10" x14ac:dyDescent="0.3">
      <c r="B17" s="40">
        <v>14</v>
      </c>
      <c r="C17" s="6">
        <v>2017</v>
      </c>
      <c r="D17" s="3" t="s">
        <v>24</v>
      </c>
      <c r="E17" s="3">
        <v>1</v>
      </c>
      <c r="F17" s="6" t="s">
        <v>36</v>
      </c>
      <c r="G17" s="6" t="s">
        <v>26</v>
      </c>
      <c r="H17" s="12">
        <f>22704000*1.1</f>
        <v>24974400.000000004</v>
      </c>
      <c r="I17" s="4" t="s">
        <v>27</v>
      </c>
      <c r="J17" s="44" t="s">
        <v>34</v>
      </c>
    </row>
    <row r="18" spans="2:10" x14ac:dyDescent="0.3">
      <c r="B18" s="40">
        <v>15</v>
      </c>
      <c r="C18" s="6">
        <v>2017</v>
      </c>
      <c r="D18" s="3" t="s">
        <v>44</v>
      </c>
      <c r="E18" s="3">
        <v>1</v>
      </c>
      <c r="F18" s="6" t="s">
        <v>36</v>
      </c>
      <c r="G18" s="6" t="s">
        <v>26</v>
      </c>
      <c r="H18" s="21">
        <v>10670000</v>
      </c>
      <c r="I18" s="4" t="s">
        <v>61</v>
      </c>
      <c r="J18" s="44" t="s">
        <v>65</v>
      </c>
    </row>
    <row r="19" spans="2:10" x14ac:dyDescent="0.3">
      <c r="B19" s="40">
        <v>16</v>
      </c>
      <c r="C19" s="6">
        <v>2017</v>
      </c>
      <c r="D19" s="3" t="s">
        <v>45</v>
      </c>
      <c r="E19" s="3">
        <v>1</v>
      </c>
      <c r="F19" s="6" t="s">
        <v>36</v>
      </c>
      <c r="G19" s="6" t="s">
        <v>26</v>
      </c>
      <c r="H19" s="21">
        <v>49500000</v>
      </c>
      <c r="I19" s="4" t="s">
        <v>61</v>
      </c>
      <c r="J19" s="44" t="s">
        <v>66</v>
      </c>
    </row>
    <row r="20" spans="2:10" x14ac:dyDescent="0.3">
      <c r="B20" s="40">
        <v>17</v>
      </c>
      <c r="C20" s="6">
        <v>2017</v>
      </c>
      <c r="D20" s="1" t="s">
        <v>74</v>
      </c>
      <c r="E20" s="1">
        <v>1</v>
      </c>
      <c r="F20" s="6" t="s">
        <v>81</v>
      </c>
      <c r="G20" s="6" t="s">
        <v>39</v>
      </c>
      <c r="H20" s="17">
        <v>26800000</v>
      </c>
      <c r="I20" s="4" t="s">
        <v>61</v>
      </c>
      <c r="J20" s="41" t="s">
        <v>69</v>
      </c>
    </row>
    <row r="21" spans="2:10" x14ac:dyDescent="0.3">
      <c r="B21" s="40">
        <v>18</v>
      </c>
      <c r="C21" s="6">
        <v>2017</v>
      </c>
      <c r="D21" s="1" t="s">
        <v>75</v>
      </c>
      <c r="E21" s="1">
        <v>1</v>
      </c>
      <c r="F21" s="6" t="s">
        <v>81</v>
      </c>
      <c r="G21" s="6" t="s">
        <v>39</v>
      </c>
      <c r="H21" s="17">
        <v>20017800</v>
      </c>
      <c r="I21" s="4" t="s">
        <v>61</v>
      </c>
      <c r="J21" s="41" t="s">
        <v>79</v>
      </c>
    </row>
    <row r="22" spans="2:10" x14ac:dyDescent="0.3">
      <c r="B22" s="40">
        <v>19</v>
      </c>
      <c r="C22" s="6">
        <v>2017</v>
      </c>
      <c r="D22" s="1" t="s">
        <v>91</v>
      </c>
      <c r="E22" s="1">
        <v>1</v>
      </c>
      <c r="F22" s="6" t="s">
        <v>81</v>
      </c>
      <c r="G22" s="6" t="s">
        <v>39</v>
      </c>
      <c r="H22" s="17">
        <v>99000000</v>
      </c>
      <c r="I22" s="1" t="s">
        <v>102</v>
      </c>
      <c r="J22" s="41" t="s">
        <v>103</v>
      </c>
    </row>
    <row r="23" spans="2:10" x14ac:dyDescent="0.3">
      <c r="B23" s="40">
        <v>20</v>
      </c>
      <c r="C23" s="6">
        <v>2017</v>
      </c>
      <c r="D23" s="4" t="s">
        <v>127</v>
      </c>
      <c r="E23" s="3">
        <v>1</v>
      </c>
      <c r="F23" s="6" t="s">
        <v>106</v>
      </c>
      <c r="G23" s="6" t="s">
        <v>39</v>
      </c>
      <c r="H23" s="7">
        <v>215985000</v>
      </c>
      <c r="I23" s="4" t="s">
        <v>170</v>
      </c>
      <c r="J23" s="43" t="s">
        <v>179</v>
      </c>
    </row>
    <row r="24" spans="2:10" x14ac:dyDescent="0.3">
      <c r="B24" s="40">
        <v>21</v>
      </c>
      <c r="C24" s="6">
        <v>2017</v>
      </c>
      <c r="D24" s="4" t="s">
        <v>214</v>
      </c>
      <c r="E24" s="3">
        <v>1</v>
      </c>
      <c r="F24" s="6" t="s">
        <v>230</v>
      </c>
      <c r="G24" s="6" t="s">
        <v>39</v>
      </c>
      <c r="H24" s="19">
        <v>28238400</v>
      </c>
      <c r="I24" s="9" t="s">
        <v>168</v>
      </c>
      <c r="J24" s="43" t="s">
        <v>236</v>
      </c>
    </row>
    <row r="25" spans="2:10" x14ac:dyDescent="0.3">
      <c r="B25" s="40">
        <v>22</v>
      </c>
      <c r="C25" s="6">
        <v>2017</v>
      </c>
      <c r="D25" s="4" t="s">
        <v>216</v>
      </c>
      <c r="E25" s="3">
        <v>1</v>
      </c>
      <c r="F25" s="6" t="s">
        <v>230</v>
      </c>
      <c r="G25" s="6" t="s">
        <v>321</v>
      </c>
      <c r="H25" s="19">
        <v>81000000</v>
      </c>
      <c r="I25" s="4" t="s">
        <v>169</v>
      </c>
      <c r="J25" s="43" t="s">
        <v>238</v>
      </c>
    </row>
    <row r="26" spans="2:10" x14ac:dyDescent="0.3">
      <c r="B26" s="40">
        <v>23</v>
      </c>
      <c r="C26" s="6">
        <v>2017</v>
      </c>
      <c r="D26" s="4" t="s">
        <v>220</v>
      </c>
      <c r="E26" s="3">
        <v>1</v>
      </c>
      <c r="F26" s="6" t="s">
        <v>230</v>
      </c>
      <c r="G26" s="6" t="s">
        <v>39</v>
      </c>
      <c r="H26" s="7">
        <v>56375000</v>
      </c>
      <c r="I26" s="4" t="s">
        <v>171</v>
      </c>
      <c r="J26" s="43" t="s">
        <v>241</v>
      </c>
    </row>
    <row r="27" spans="2:10" x14ac:dyDescent="0.3">
      <c r="B27" s="40">
        <v>24</v>
      </c>
      <c r="C27" s="6">
        <v>2017</v>
      </c>
      <c r="D27" s="4" t="s">
        <v>223</v>
      </c>
      <c r="E27" s="3">
        <v>1</v>
      </c>
      <c r="F27" s="6" t="s">
        <v>230</v>
      </c>
      <c r="G27" s="6" t="s">
        <v>39</v>
      </c>
      <c r="H27" s="19">
        <v>18074000</v>
      </c>
      <c r="I27" s="4" t="s">
        <v>172</v>
      </c>
      <c r="J27" s="43" t="s">
        <v>242</v>
      </c>
    </row>
    <row r="28" spans="2:10" x14ac:dyDescent="0.3">
      <c r="B28" s="40">
        <v>25</v>
      </c>
      <c r="C28" s="6">
        <v>2017</v>
      </c>
      <c r="D28" s="4" t="s">
        <v>227</v>
      </c>
      <c r="E28" s="4">
        <v>1</v>
      </c>
      <c r="F28" s="6" t="s">
        <v>230</v>
      </c>
      <c r="G28" s="6" t="s">
        <v>39</v>
      </c>
      <c r="H28" s="7">
        <v>44000000</v>
      </c>
      <c r="I28" s="4" t="s">
        <v>174</v>
      </c>
      <c r="J28" s="43" t="s">
        <v>244</v>
      </c>
    </row>
    <row r="29" spans="2:10" x14ac:dyDescent="0.3">
      <c r="B29" s="40">
        <v>26</v>
      </c>
      <c r="C29" s="6">
        <v>2017</v>
      </c>
      <c r="D29" s="3" t="s">
        <v>228</v>
      </c>
      <c r="E29" s="3">
        <v>1</v>
      </c>
      <c r="F29" s="6" t="s">
        <v>230</v>
      </c>
      <c r="G29" s="6" t="s">
        <v>26</v>
      </c>
      <c r="H29" s="21">
        <f>12450000*1.1</f>
        <v>13695000.000000002</v>
      </c>
      <c r="I29" s="4" t="s">
        <v>175</v>
      </c>
      <c r="J29" s="44" t="s">
        <v>207</v>
      </c>
    </row>
    <row r="30" spans="2:10" x14ac:dyDescent="0.3">
      <c r="B30" s="40">
        <v>27</v>
      </c>
      <c r="C30" s="6">
        <v>2017</v>
      </c>
      <c r="D30" s="4" t="s">
        <v>229</v>
      </c>
      <c r="E30" s="4">
        <v>1</v>
      </c>
      <c r="F30" s="6" t="s">
        <v>230</v>
      </c>
      <c r="G30" s="6" t="s">
        <v>39</v>
      </c>
      <c r="H30" s="19">
        <v>43310000</v>
      </c>
      <c r="I30" s="4" t="s">
        <v>175</v>
      </c>
      <c r="J30" s="43" t="s">
        <v>245</v>
      </c>
    </row>
    <row r="31" spans="2:10" x14ac:dyDescent="0.3">
      <c r="B31" s="40">
        <v>28</v>
      </c>
      <c r="C31" s="6">
        <v>2017</v>
      </c>
      <c r="D31" s="4" t="s">
        <v>255</v>
      </c>
      <c r="E31" s="2">
        <v>1</v>
      </c>
      <c r="F31" s="6" t="s">
        <v>230</v>
      </c>
      <c r="G31" s="6" t="s">
        <v>26</v>
      </c>
      <c r="H31" s="18">
        <v>40300000</v>
      </c>
      <c r="I31" s="2" t="s">
        <v>258</v>
      </c>
      <c r="J31" s="42" t="s">
        <v>259</v>
      </c>
    </row>
    <row r="32" spans="2:10" x14ac:dyDescent="0.3">
      <c r="B32" s="40">
        <v>29</v>
      </c>
      <c r="C32" s="6">
        <v>2017</v>
      </c>
      <c r="D32" s="1" t="s">
        <v>274</v>
      </c>
      <c r="E32" s="2">
        <v>1</v>
      </c>
      <c r="F32" s="6" t="s">
        <v>275</v>
      </c>
      <c r="G32" s="6" t="s">
        <v>39</v>
      </c>
      <c r="H32" s="10">
        <f>296540000</f>
        <v>296540000</v>
      </c>
      <c r="I32" s="1" t="s">
        <v>276</v>
      </c>
      <c r="J32" s="41" t="s">
        <v>277</v>
      </c>
    </row>
    <row r="33" spans="2:10" x14ac:dyDescent="0.3">
      <c r="B33" s="40">
        <v>30</v>
      </c>
      <c r="C33" s="6">
        <v>2017</v>
      </c>
      <c r="D33" s="1" t="s">
        <v>278</v>
      </c>
      <c r="E33" s="1">
        <v>1</v>
      </c>
      <c r="F33" s="6" t="s">
        <v>327</v>
      </c>
      <c r="G33" s="6" t="s">
        <v>39</v>
      </c>
      <c r="H33" s="10">
        <v>75462755</v>
      </c>
      <c r="I33" s="1" t="s">
        <v>276</v>
      </c>
      <c r="J33" s="41" t="s">
        <v>277</v>
      </c>
    </row>
    <row r="34" spans="2:10" x14ac:dyDescent="0.3">
      <c r="B34" s="40">
        <v>31</v>
      </c>
      <c r="C34" s="6">
        <v>2017</v>
      </c>
      <c r="D34" s="4" t="s">
        <v>291</v>
      </c>
      <c r="E34" s="4">
        <v>1</v>
      </c>
      <c r="F34" s="6" t="s">
        <v>230</v>
      </c>
      <c r="G34" s="6" t="s">
        <v>39</v>
      </c>
      <c r="H34" s="19">
        <v>23232000</v>
      </c>
      <c r="I34" s="16" t="s">
        <v>308</v>
      </c>
      <c r="J34" s="43" t="s">
        <v>309</v>
      </c>
    </row>
    <row r="35" spans="2:10" x14ac:dyDescent="0.3">
      <c r="B35" s="40">
        <v>32</v>
      </c>
      <c r="C35" s="6">
        <v>2017</v>
      </c>
      <c r="D35" s="1" t="s">
        <v>17</v>
      </c>
      <c r="E35" s="1">
        <v>2</v>
      </c>
      <c r="F35" s="6" t="s">
        <v>36</v>
      </c>
      <c r="G35" s="6" t="s">
        <v>39</v>
      </c>
      <c r="H35" s="17">
        <v>22000000</v>
      </c>
      <c r="I35" s="1" t="s">
        <v>27</v>
      </c>
      <c r="J35" s="41" t="s">
        <v>32</v>
      </c>
    </row>
    <row r="36" spans="2:10" x14ac:dyDescent="0.3">
      <c r="B36" s="40">
        <v>33</v>
      </c>
      <c r="C36" s="6">
        <v>2017</v>
      </c>
      <c r="D36" s="3" t="s">
        <v>22</v>
      </c>
      <c r="E36" s="4">
        <v>2</v>
      </c>
      <c r="F36" s="6" t="s">
        <v>36</v>
      </c>
      <c r="G36" s="6" t="s">
        <v>26</v>
      </c>
      <c r="H36" s="12">
        <f>29545000*1.1</f>
        <v>32499500.000000004</v>
      </c>
      <c r="I36" s="4" t="s">
        <v>27</v>
      </c>
      <c r="J36" s="44" t="s">
        <v>34</v>
      </c>
    </row>
    <row r="37" spans="2:10" x14ac:dyDescent="0.3">
      <c r="B37" s="40">
        <v>34</v>
      </c>
      <c r="C37" s="6">
        <v>2017</v>
      </c>
      <c r="D37" s="3" t="s">
        <v>23</v>
      </c>
      <c r="E37" s="4">
        <v>2</v>
      </c>
      <c r="F37" s="6" t="s">
        <v>36</v>
      </c>
      <c r="G37" s="6" t="s">
        <v>26</v>
      </c>
      <c r="H37" s="12">
        <f>48700000*1.1</f>
        <v>53570000.000000007</v>
      </c>
      <c r="I37" s="4" t="s">
        <v>27</v>
      </c>
      <c r="J37" s="44" t="s">
        <v>34</v>
      </c>
    </row>
    <row r="38" spans="2:10" x14ac:dyDescent="0.3">
      <c r="B38" s="40">
        <v>35</v>
      </c>
      <c r="C38" s="6">
        <v>2017</v>
      </c>
      <c r="D38" s="15" t="s">
        <v>41</v>
      </c>
      <c r="E38" s="5">
        <v>2</v>
      </c>
      <c r="F38" s="6" t="s">
        <v>36</v>
      </c>
      <c r="G38" s="6" t="s">
        <v>26</v>
      </c>
      <c r="H38" s="20">
        <v>729640000</v>
      </c>
      <c r="I38" s="4" t="s">
        <v>61</v>
      </c>
      <c r="J38" s="45" t="s">
        <v>62</v>
      </c>
    </row>
    <row r="39" spans="2:10" x14ac:dyDescent="0.3">
      <c r="B39" s="40">
        <v>36</v>
      </c>
      <c r="C39" s="6">
        <v>2017</v>
      </c>
      <c r="D39" s="3" t="s">
        <v>73</v>
      </c>
      <c r="E39" s="3">
        <v>2</v>
      </c>
      <c r="F39" s="6" t="s">
        <v>81</v>
      </c>
      <c r="G39" s="6" t="s">
        <v>26</v>
      </c>
      <c r="H39" s="21">
        <v>20000000</v>
      </c>
      <c r="I39" s="4" t="s">
        <v>61</v>
      </c>
      <c r="J39" s="44" t="s">
        <v>78</v>
      </c>
    </row>
    <row r="40" spans="2:10" x14ac:dyDescent="0.3">
      <c r="B40" s="40">
        <v>37</v>
      </c>
      <c r="C40" s="6">
        <v>2017</v>
      </c>
      <c r="D40" s="3" t="s">
        <v>76</v>
      </c>
      <c r="E40" s="3">
        <v>2</v>
      </c>
      <c r="F40" s="6" t="s">
        <v>81</v>
      </c>
      <c r="G40" s="6" t="s">
        <v>26</v>
      </c>
      <c r="H40" s="17">
        <f>12606000*1.1</f>
        <v>13866600.000000002</v>
      </c>
      <c r="I40" s="4" t="s">
        <v>61</v>
      </c>
      <c r="J40" s="41" t="s">
        <v>80</v>
      </c>
    </row>
    <row r="41" spans="2:10" x14ac:dyDescent="0.3">
      <c r="B41" s="40">
        <v>38</v>
      </c>
      <c r="C41" s="6">
        <v>2017</v>
      </c>
      <c r="D41" s="1" t="s">
        <v>92</v>
      </c>
      <c r="E41" s="1">
        <v>2</v>
      </c>
      <c r="F41" s="6" t="s">
        <v>81</v>
      </c>
      <c r="G41" s="6" t="s">
        <v>39</v>
      </c>
      <c r="H41" s="17">
        <v>90000000</v>
      </c>
      <c r="I41" s="1" t="s">
        <v>102</v>
      </c>
      <c r="J41" s="41" t="s">
        <v>103</v>
      </c>
    </row>
    <row r="42" spans="2:10" x14ac:dyDescent="0.3">
      <c r="B42" s="40">
        <v>39</v>
      </c>
      <c r="C42" s="6">
        <v>2017</v>
      </c>
      <c r="D42" s="1" t="s">
        <v>93</v>
      </c>
      <c r="E42" s="1">
        <v>2</v>
      </c>
      <c r="F42" s="6" t="s">
        <v>81</v>
      </c>
      <c r="G42" s="6" t="s">
        <v>39</v>
      </c>
      <c r="H42" s="17">
        <v>50000000</v>
      </c>
      <c r="I42" s="1" t="s">
        <v>102</v>
      </c>
      <c r="J42" s="41" t="s">
        <v>103</v>
      </c>
    </row>
    <row r="43" spans="2:10" x14ac:dyDescent="0.3">
      <c r="B43" s="40">
        <v>40</v>
      </c>
      <c r="C43" s="6">
        <v>2017</v>
      </c>
      <c r="D43" s="1" t="s">
        <v>94</v>
      </c>
      <c r="E43" s="1">
        <v>2</v>
      </c>
      <c r="F43" s="6" t="s">
        <v>81</v>
      </c>
      <c r="G43" s="6" t="s">
        <v>39</v>
      </c>
      <c r="H43" s="17">
        <v>130000000</v>
      </c>
      <c r="I43" s="1" t="s">
        <v>102</v>
      </c>
      <c r="J43" s="41" t="s">
        <v>104</v>
      </c>
    </row>
    <row r="44" spans="2:10" x14ac:dyDescent="0.3">
      <c r="B44" s="40">
        <v>41</v>
      </c>
      <c r="C44" s="6">
        <v>2017</v>
      </c>
      <c r="D44" s="1" t="s">
        <v>95</v>
      </c>
      <c r="E44" s="1">
        <v>2</v>
      </c>
      <c r="F44" s="6" t="s">
        <v>81</v>
      </c>
      <c r="G44" s="6" t="s">
        <v>39</v>
      </c>
      <c r="H44" s="17">
        <v>172000000</v>
      </c>
      <c r="I44" s="1" t="s">
        <v>102</v>
      </c>
      <c r="J44" s="41" t="s">
        <v>104</v>
      </c>
    </row>
    <row r="45" spans="2:10" x14ac:dyDescent="0.3">
      <c r="B45" s="40">
        <v>42</v>
      </c>
      <c r="C45" s="6">
        <v>2017</v>
      </c>
      <c r="D45" s="3" t="s">
        <v>96</v>
      </c>
      <c r="E45" s="1">
        <v>2</v>
      </c>
      <c r="F45" s="6" t="s">
        <v>81</v>
      </c>
      <c r="G45" s="6" t="s">
        <v>39</v>
      </c>
      <c r="H45" s="24">
        <v>34180718</v>
      </c>
      <c r="I45" s="3" t="s">
        <v>102</v>
      </c>
      <c r="J45" s="44" t="s">
        <v>105</v>
      </c>
    </row>
    <row r="46" spans="2:10" x14ac:dyDescent="0.3">
      <c r="B46" s="40">
        <v>43</v>
      </c>
      <c r="C46" s="6">
        <v>2017</v>
      </c>
      <c r="D46" s="3" t="s">
        <v>97</v>
      </c>
      <c r="E46" s="1">
        <v>2</v>
      </c>
      <c r="F46" s="6" t="s">
        <v>81</v>
      </c>
      <c r="G46" s="6" t="s">
        <v>39</v>
      </c>
      <c r="H46" s="24">
        <v>10771200</v>
      </c>
      <c r="I46" s="3" t="s">
        <v>102</v>
      </c>
      <c r="J46" s="44" t="s">
        <v>105</v>
      </c>
    </row>
    <row r="47" spans="2:10" x14ac:dyDescent="0.3">
      <c r="B47" s="40">
        <v>44</v>
      </c>
      <c r="C47" s="6">
        <v>2017</v>
      </c>
      <c r="D47" s="3" t="s">
        <v>98</v>
      </c>
      <c r="E47" s="1">
        <v>2</v>
      </c>
      <c r="F47" s="6" t="s">
        <v>81</v>
      </c>
      <c r="G47" s="6" t="s">
        <v>39</v>
      </c>
      <c r="H47" s="24">
        <v>11706200.000000002</v>
      </c>
      <c r="I47" s="3" t="s">
        <v>102</v>
      </c>
      <c r="J47" s="44" t="s">
        <v>105</v>
      </c>
    </row>
    <row r="48" spans="2:10" x14ac:dyDescent="0.3">
      <c r="B48" s="40">
        <v>45</v>
      </c>
      <c r="C48" s="6">
        <v>2017</v>
      </c>
      <c r="D48" s="3" t="s">
        <v>99</v>
      </c>
      <c r="E48" s="1">
        <v>2</v>
      </c>
      <c r="F48" s="6" t="s">
        <v>81</v>
      </c>
      <c r="G48" s="6" t="s">
        <v>39</v>
      </c>
      <c r="H48" s="24">
        <v>46736239.000000007</v>
      </c>
      <c r="I48" s="3" t="s">
        <v>102</v>
      </c>
      <c r="J48" s="44" t="s">
        <v>105</v>
      </c>
    </row>
    <row r="49" spans="2:10" x14ac:dyDescent="0.3">
      <c r="B49" s="40">
        <v>46</v>
      </c>
      <c r="C49" s="6">
        <v>2017</v>
      </c>
      <c r="D49" s="3" t="s">
        <v>100</v>
      </c>
      <c r="E49" s="1">
        <v>2</v>
      </c>
      <c r="F49" s="6" t="s">
        <v>81</v>
      </c>
      <c r="G49" s="6" t="s">
        <v>39</v>
      </c>
      <c r="H49" s="24">
        <v>43400000</v>
      </c>
      <c r="I49" s="3" t="s">
        <v>102</v>
      </c>
      <c r="J49" s="44" t="s">
        <v>104</v>
      </c>
    </row>
    <row r="50" spans="2:10" x14ac:dyDescent="0.3">
      <c r="B50" s="40">
        <v>47</v>
      </c>
      <c r="C50" s="6">
        <v>2017</v>
      </c>
      <c r="D50" s="3" t="s">
        <v>101</v>
      </c>
      <c r="E50" s="1">
        <v>2</v>
      </c>
      <c r="F50" s="6" t="s">
        <v>81</v>
      </c>
      <c r="G50" s="6" t="s">
        <v>39</v>
      </c>
      <c r="H50" s="24">
        <v>34500000</v>
      </c>
      <c r="I50" s="3" t="s">
        <v>102</v>
      </c>
      <c r="J50" s="44" t="s">
        <v>104</v>
      </c>
    </row>
    <row r="51" spans="2:10" x14ac:dyDescent="0.3">
      <c r="B51" s="40">
        <v>48</v>
      </c>
      <c r="C51" s="6">
        <v>2017</v>
      </c>
      <c r="D51" s="4" t="s">
        <v>111</v>
      </c>
      <c r="E51" s="4">
        <v>2</v>
      </c>
      <c r="F51" s="6" t="s">
        <v>106</v>
      </c>
      <c r="G51" s="6" t="s">
        <v>39</v>
      </c>
      <c r="H51" s="7">
        <v>3121189500</v>
      </c>
      <c r="I51" s="4" t="s">
        <v>169</v>
      </c>
      <c r="J51" s="43" t="s">
        <v>178</v>
      </c>
    </row>
    <row r="52" spans="2:10" x14ac:dyDescent="0.3">
      <c r="B52" s="40">
        <v>49</v>
      </c>
      <c r="C52" s="6">
        <v>2017</v>
      </c>
      <c r="D52" s="4" t="s">
        <v>112</v>
      </c>
      <c r="E52" s="4">
        <v>2</v>
      </c>
      <c r="F52" s="6" t="s">
        <v>106</v>
      </c>
      <c r="G52" s="6" t="s">
        <v>39</v>
      </c>
      <c r="H52" s="7">
        <v>1539811900</v>
      </c>
      <c r="I52" s="4" t="s">
        <v>169</v>
      </c>
      <c r="J52" s="43" t="s">
        <v>178</v>
      </c>
    </row>
    <row r="53" spans="2:10" x14ac:dyDescent="0.3">
      <c r="B53" s="40">
        <v>50</v>
      </c>
      <c r="C53" s="6">
        <v>2017</v>
      </c>
      <c r="D53" s="4" t="s">
        <v>113</v>
      </c>
      <c r="E53" s="4">
        <v>2</v>
      </c>
      <c r="F53" s="6" t="s">
        <v>106</v>
      </c>
      <c r="G53" s="6" t="s">
        <v>39</v>
      </c>
      <c r="H53" s="7">
        <v>526902200</v>
      </c>
      <c r="I53" s="4" t="s">
        <v>169</v>
      </c>
      <c r="J53" s="43" t="s">
        <v>178</v>
      </c>
    </row>
    <row r="54" spans="2:10" x14ac:dyDescent="0.3">
      <c r="B54" s="40">
        <v>51</v>
      </c>
      <c r="C54" s="6">
        <v>2017</v>
      </c>
      <c r="D54" s="4" t="s">
        <v>118</v>
      </c>
      <c r="E54" s="4">
        <v>2</v>
      </c>
      <c r="F54" s="6" t="s">
        <v>106</v>
      </c>
      <c r="G54" s="6" t="s">
        <v>39</v>
      </c>
      <c r="H54" s="7">
        <v>227507500</v>
      </c>
      <c r="I54" s="4" t="s">
        <v>169</v>
      </c>
      <c r="J54" s="43" t="s">
        <v>178</v>
      </c>
    </row>
    <row r="55" spans="2:10" x14ac:dyDescent="0.3">
      <c r="B55" s="40">
        <v>52</v>
      </c>
      <c r="C55" s="6">
        <v>2017</v>
      </c>
      <c r="D55" s="4" t="s">
        <v>153</v>
      </c>
      <c r="E55" s="3">
        <v>2</v>
      </c>
      <c r="F55" s="6" t="s">
        <v>106</v>
      </c>
      <c r="G55" s="6" t="s">
        <v>39</v>
      </c>
      <c r="H55" s="7">
        <f>46350000*1.1</f>
        <v>50985000.000000007</v>
      </c>
      <c r="I55" s="4" t="s">
        <v>173</v>
      </c>
      <c r="J55" s="44" t="s">
        <v>198</v>
      </c>
    </row>
    <row r="56" spans="2:10" x14ac:dyDescent="0.3">
      <c r="B56" s="40">
        <v>53</v>
      </c>
      <c r="C56" s="6">
        <v>2017</v>
      </c>
      <c r="D56" s="4" t="s">
        <v>213</v>
      </c>
      <c r="E56" s="3">
        <v>2</v>
      </c>
      <c r="F56" s="6" t="s">
        <v>230</v>
      </c>
      <c r="G56" s="6" t="s">
        <v>39</v>
      </c>
      <c r="H56" s="19">
        <v>15000000</v>
      </c>
      <c r="I56" s="4" t="s">
        <v>231</v>
      </c>
      <c r="J56" s="43" t="s">
        <v>235</v>
      </c>
    </row>
    <row r="57" spans="2:10" x14ac:dyDescent="0.3">
      <c r="B57" s="40">
        <v>54</v>
      </c>
      <c r="C57" s="6">
        <v>2017</v>
      </c>
      <c r="D57" s="4" t="s">
        <v>221</v>
      </c>
      <c r="E57" s="3">
        <v>2</v>
      </c>
      <c r="F57" s="6" t="s">
        <v>230</v>
      </c>
      <c r="G57" s="6" t="s">
        <v>39</v>
      </c>
      <c r="H57" s="19">
        <f>11880000*1.1</f>
        <v>13068000.000000002</v>
      </c>
      <c r="I57" s="4" t="s">
        <v>173</v>
      </c>
      <c r="J57" s="43" t="s">
        <v>200</v>
      </c>
    </row>
    <row r="58" spans="2:10" x14ac:dyDescent="0.3">
      <c r="B58" s="40">
        <v>55</v>
      </c>
      <c r="C58" s="6">
        <v>2017</v>
      </c>
      <c r="D58" s="11" t="s">
        <v>281</v>
      </c>
      <c r="E58" s="11">
        <v>2</v>
      </c>
      <c r="F58" s="6" t="s">
        <v>230</v>
      </c>
      <c r="G58" s="6" t="s">
        <v>39</v>
      </c>
      <c r="H58" s="26">
        <v>95379000</v>
      </c>
      <c r="I58" s="11" t="s">
        <v>284</v>
      </c>
      <c r="J58" s="46" t="s">
        <v>285</v>
      </c>
    </row>
    <row r="59" spans="2:10" x14ac:dyDescent="0.3">
      <c r="B59" s="40">
        <v>56</v>
      </c>
      <c r="C59" s="6">
        <v>2017</v>
      </c>
      <c r="D59" s="4" t="s">
        <v>282</v>
      </c>
      <c r="E59" s="3">
        <v>2</v>
      </c>
      <c r="F59" s="6" t="s">
        <v>230</v>
      </c>
      <c r="G59" s="6" t="s">
        <v>39</v>
      </c>
      <c r="H59" s="12">
        <v>397178000</v>
      </c>
      <c r="I59" s="3" t="s">
        <v>284</v>
      </c>
      <c r="J59" s="44" t="s">
        <v>286</v>
      </c>
    </row>
    <row r="60" spans="2:10" x14ac:dyDescent="0.3">
      <c r="B60" s="40">
        <v>57</v>
      </c>
      <c r="C60" s="6">
        <v>2017</v>
      </c>
      <c r="D60" s="4" t="s">
        <v>292</v>
      </c>
      <c r="E60" s="4">
        <v>2</v>
      </c>
      <c r="F60" s="6" t="s">
        <v>230</v>
      </c>
      <c r="G60" s="6" t="s">
        <v>39</v>
      </c>
      <c r="H60" s="19">
        <v>32742000</v>
      </c>
      <c r="I60" s="4" t="s">
        <v>308</v>
      </c>
      <c r="J60" s="43" t="s">
        <v>310</v>
      </c>
    </row>
    <row r="61" spans="2:10" x14ac:dyDescent="0.3">
      <c r="B61" s="40">
        <v>58</v>
      </c>
      <c r="C61" s="6">
        <v>2017</v>
      </c>
      <c r="D61" s="4" t="s">
        <v>316</v>
      </c>
      <c r="E61" s="4">
        <v>2</v>
      </c>
      <c r="F61" s="6" t="s">
        <v>317</v>
      </c>
      <c r="G61" s="6" t="s">
        <v>39</v>
      </c>
      <c r="H61" s="19">
        <f>180000000*1.1</f>
        <v>198000000.00000003</v>
      </c>
      <c r="I61" s="4" t="s">
        <v>318</v>
      </c>
      <c r="J61" s="43" t="s">
        <v>319</v>
      </c>
    </row>
    <row r="62" spans="2:10" x14ac:dyDescent="0.3">
      <c r="B62" s="40">
        <v>59</v>
      </c>
      <c r="C62" s="6">
        <v>2017</v>
      </c>
      <c r="D62" s="1" t="s">
        <v>18</v>
      </c>
      <c r="E62" s="1">
        <v>3</v>
      </c>
      <c r="F62" s="6" t="s">
        <v>36</v>
      </c>
      <c r="G62" s="6" t="s">
        <v>39</v>
      </c>
      <c r="H62" s="17">
        <v>316492000</v>
      </c>
      <c r="I62" s="1" t="s">
        <v>27</v>
      </c>
      <c r="J62" s="41" t="s">
        <v>32</v>
      </c>
    </row>
    <row r="63" spans="2:10" x14ac:dyDescent="0.3">
      <c r="B63" s="40">
        <v>60</v>
      </c>
      <c r="C63" s="6">
        <v>2017</v>
      </c>
      <c r="D63" s="3" t="s">
        <v>25</v>
      </c>
      <c r="E63" s="3">
        <v>3</v>
      </c>
      <c r="F63" s="6" t="s">
        <v>36</v>
      </c>
      <c r="G63" s="6" t="s">
        <v>26</v>
      </c>
      <c r="H63" s="12">
        <v>2600000000</v>
      </c>
      <c r="I63" s="4" t="s">
        <v>27</v>
      </c>
      <c r="J63" s="44" t="s">
        <v>35</v>
      </c>
    </row>
    <row r="64" spans="2:10" x14ac:dyDescent="0.3">
      <c r="B64" s="40">
        <v>61</v>
      </c>
      <c r="C64" s="6">
        <v>2017</v>
      </c>
      <c r="D64" s="4" t="s">
        <v>117</v>
      </c>
      <c r="E64" s="4">
        <v>3</v>
      </c>
      <c r="F64" s="6" t="s">
        <v>106</v>
      </c>
      <c r="G64" s="6" t="s">
        <v>39</v>
      </c>
      <c r="H64" s="7">
        <v>243377200</v>
      </c>
      <c r="I64" s="4" t="s">
        <v>169</v>
      </c>
      <c r="J64" s="43" t="s">
        <v>178</v>
      </c>
    </row>
    <row r="65" spans="2:10" x14ac:dyDescent="0.3">
      <c r="B65" s="40">
        <v>62</v>
      </c>
      <c r="C65" s="6">
        <v>2017</v>
      </c>
      <c r="D65" s="2" t="s">
        <v>130</v>
      </c>
      <c r="E65" s="1">
        <v>3</v>
      </c>
      <c r="F65" s="6" t="s">
        <v>106</v>
      </c>
      <c r="G65" s="6" t="s">
        <v>39</v>
      </c>
      <c r="H65" s="27">
        <f>661500000*1.1</f>
        <v>727650000</v>
      </c>
      <c r="I65" s="2" t="s">
        <v>171</v>
      </c>
      <c r="J65" s="42" t="s">
        <v>187</v>
      </c>
    </row>
    <row r="66" spans="2:10" x14ac:dyDescent="0.3">
      <c r="B66" s="40">
        <v>63</v>
      </c>
      <c r="C66" s="6">
        <v>2017</v>
      </c>
      <c r="D66" s="4" t="s">
        <v>137</v>
      </c>
      <c r="E66" s="3">
        <v>3</v>
      </c>
      <c r="F66" s="6" t="s">
        <v>106</v>
      </c>
      <c r="G66" s="6" t="s">
        <v>39</v>
      </c>
      <c r="H66" s="7">
        <v>24750000</v>
      </c>
      <c r="I66" s="4" t="s">
        <v>172</v>
      </c>
      <c r="J66" s="44" t="s">
        <v>193</v>
      </c>
    </row>
    <row r="67" spans="2:10" x14ac:dyDescent="0.3">
      <c r="B67" s="40">
        <v>64</v>
      </c>
      <c r="C67" s="6">
        <v>2017</v>
      </c>
      <c r="D67" s="4" t="s">
        <v>146</v>
      </c>
      <c r="E67" s="3">
        <v>3</v>
      </c>
      <c r="F67" s="6" t="s">
        <v>106</v>
      </c>
      <c r="G67" s="6" t="s">
        <v>39</v>
      </c>
      <c r="H67" s="7">
        <f>209678000*1.1</f>
        <v>230645800.00000003</v>
      </c>
      <c r="I67" s="4" t="s">
        <v>173</v>
      </c>
      <c r="J67" s="44" t="s">
        <v>198</v>
      </c>
    </row>
    <row r="68" spans="2:10" x14ac:dyDescent="0.3">
      <c r="B68" s="40">
        <v>65</v>
      </c>
      <c r="C68" s="6">
        <v>2017</v>
      </c>
      <c r="D68" s="4" t="s">
        <v>148</v>
      </c>
      <c r="E68" s="3">
        <v>3</v>
      </c>
      <c r="F68" s="6" t="s">
        <v>106</v>
      </c>
      <c r="G68" s="6" t="s">
        <v>39</v>
      </c>
      <c r="H68" s="7">
        <f>11624000*1.1</f>
        <v>12786400.000000002</v>
      </c>
      <c r="I68" s="4" t="s">
        <v>173</v>
      </c>
      <c r="J68" s="44" t="s">
        <v>200</v>
      </c>
    </row>
    <row r="69" spans="2:10" x14ac:dyDescent="0.3">
      <c r="B69" s="40">
        <v>66</v>
      </c>
      <c r="C69" s="6">
        <v>2017</v>
      </c>
      <c r="D69" s="4" t="s">
        <v>151</v>
      </c>
      <c r="E69" s="3">
        <v>3</v>
      </c>
      <c r="F69" s="6" t="s">
        <v>106</v>
      </c>
      <c r="G69" s="6" t="s">
        <v>39</v>
      </c>
      <c r="H69" s="7">
        <f>27790000*1.1</f>
        <v>30569000.000000004</v>
      </c>
      <c r="I69" s="4" t="s">
        <v>173</v>
      </c>
      <c r="J69" s="44" t="s">
        <v>201</v>
      </c>
    </row>
    <row r="70" spans="2:10" x14ac:dyDescent="0.3">
      <c r="B70" s="40">
        <v>67</v>
      </c>
      <c r="C70" s="6">
        <v>2017</v>
      </c>
      <c r="D70" s="4" t="s">
        <v>163</v>
      </c>
      <c r="E70" s="3">
        <v>3</v>
      </c>
      <c r="F70" s="6" t="s">
        <v>106</v>
      </c>
      <c r="G70" s="6" t="s">
        <v>39</v>
      </c>
      <c r="H70" s="7">
        <f>17142000*1.1</f>
        <v>18856200</v>
      </c>
      <c r="I70" s="4" t="s">
        <v>175</v>
      </c>
      <c r="J70" s="44" t="s">
        <v>206</v>
      </c>
    </row>
    <row r="71" spans="2:10" x14ac:dyDescent="0.3">
      <c r="B71" s="40">
        <v>68</v>
      </c>
      <c r="C71" s="6">
        <v>2017</v>
      </c>
      <c r="D71" s="4" t="s">
        <v>209</v>
      </c>
      <c r="E71" s="4">
        <v>3</v>
      </c>
      <c r="F71" s="6" t="s">
        <v>230</v>
      </c>
      <c r="G71" s="6" t="s">
        <v>39</v>
      </c>
      <c r="H71" s="19">
        <v>100000000</v>
      </c>
      <c r="I71" s="4" t="s">
        <v>231</v>
      </c>
      <c r="J71" s="43" t="s">
        <v>232</v>
      </c>
    </row>
    <row r="72" spans="2:10" x14ac:dyDescent="0.3">
      <c r="B72" s="40">
        <v>69</v>
      </c>
      <c r="C72" s="6">
        <v>2017</v>
      </c>
      <c r="D72" s="8" t="s">
        <v>210</v>
      </c>
      <c r="E72" s="3">
        <v>3</v>
      </c>
      <c r="F72" s="6" t="s">
        <v>230</v>
      </c>
      <c r="G72" s="6" t="s">
        <v>39</v>
      </c>
      <c r="H72" s="19">
        <v>459514000</v>
      </c>
      <c r="I72" s="4" t="s">
        <v>231</v>
      </c>
      <c r="J72" s="43" t="s">
        <v>233</v>
      </c>
    </row>
    <row r="73" spans="2:10" x14ac:dyDescent="0.3">
      <c r="B73" s="40">
        <v>70</v>
      </c>
      <c r="C73" s="6">
        <v>2017</v>
      </c>
      <c r="D73" s="4" t="s">
        <v>212</v>
      </c>
      <c r="E73" s="3">
        <v>3</v>
      </c>
      <c r="F73" s="6" t="s">
        <v>230</v>
      </c>
      <c r="G73" s="6" t="s">
        <v>321</v>
      </c>
      <c r="H73" s="19">
        <f>273000000*1.1</f>
        <v>300300000</v>
      </c>
      <c r="I73" s="4" t="s">
        <v>231</v>
      </c>
      <c r="J73" s="43" t="s">
        <v>234</v>
      </c>
    </row>
    <row r="74" spans="2:10" x14ac:dyDescent="0.3">
      <c r="B74" s="40">
        <v>71</v>
      </c>
      <c r="C74" s="6">
        <v>2017</v>
      </c>
      <c r="D74" s="3" t="s">
        <v>256</v>
      </c>
      <c r="E74" s="1">
        <v>3</v>
      </c>
      <c r="F74" s="6" t="s">
        <v>230</v>
      </c>
      <c r="G74" s="6" t="s">
        <v>26</v>
      </c>
      <c r="H74" s="10">
        <f>46902770*1.1</f>
        <v>51593047.000000007</v>
      </c>
      <c r="I74" s="1" t="s">
        <v>258</v>
      </c>
      <c r="J74" s="41" t="s">
        <v>260</v>
      </c>
    </row>
    <row r="75" spans="2:10" x14ac:dyDescent="0.3">
      <c r="B75" s="40">
        <v>72</v>
      </c>
      <c r="C75" s="6">
        <v>2017</v>
      </c>
      <c r="D75" s="1" t="s">
        <v>262</v>
      </c>
      <c r="E75" s="1">
        <v>3</v>
      </c>
      <c r="F75" s="6" t="s">
        <v>230</v>
      </c>
      <c r="G75" s="6" t="s">
        <v>26</v>
      </c>
      <c r="H75" s="18">
        <v>20000000</v>
      </c>
      <c r="I75" s="1" t="s">
        <v>265</v>
      </c>
      <c r="J75" s="41" t="s">
        <v>267</v>
      </c>
    </row>
    <row r="76" spans="2:10" x14ac:dyDescent="0.3">
      <c r="B76" s="40">
        <v>73</v>
      </c>
      <c r="C76" s="6">
        <v>2017</v>
      </c>
      <c r="D76" s="28" t="s">
        <v>322</v>
      </c>
      <c r="E76" s="1">
        <v>3</v>
      </c>
      <c r="F76" s="6" t="s">
        <v>230</v>
      </c>
      <c r="G76" s="6" t="s">
        <v>39</v>
      </c>
      <c r="H76" s="17">
        <v>55605000</v>
      </c>
      <c r="I76" s="1" t="s">
        <v>266</v>
      </c>
      <c r="J76" s="41" t="s">
        <v>269</v>
      </c>
    </row>
    <row r="77" spans="2:10" x14ac:dyDescent="0.3">
      <c r="B77" s="40">
        <v>74</v>
      </c>
      <c r="C77" s="6">
        <v>2017</v>
      </c>
      <c r="D77" s="3" t="s">
        <v>283</v>
      </c>
      <c r="E77" s="3">
        <v>3</v>
      </c>
      <c r="F77" s="6" t="s">
        <v>230</v>
      </c>
      <c r="G77" s="6" t="s">
        <v>39</v>
      </c>
      <c r="H77" s="12">
        <v>566800000</v>
      </c>
      <c r="I77" s="3" t="s">
        <v>284</v>
      </c>
      <c r="J77" s="44" t="s">
        <v>286</v>
      </c>
    </row>
    <row r="78" spans="2:10" x14ac:dyDescent="0.3">
      <c r="B78" s="40">
        <v>75</v>
      </c>
      <c r="C78" s="6">
        <v>2017</v>
      </c>
      <c r="D78" s="4" t="s">
        <v>293</v>
      </c>
      <c r="E78" s="4">
        <v>3</v>
      </c>
      <c r="F78" s="6" t="s">
        <v>230</v>
      </c>
      <c r="G78" s="6" t="s">
        <v>26</v>
      </c>
      <c r="H78" s="19">
        <v>13200000</v>
      </c>
      <c r="I78" s="16" t="s">
        <v>308</v>
      </c>
      <c r="J78" s="43" t="s">
        <v>311</v>
      </c>
    </row>
    <row r="79" spans="2:10" x14ac:dyDescent="0.3">
      <c r="B79" s="40">
        <v>76</v>
      </c>
      <c r="C79" s="6">
        <v>2017</v>
      </c>
      <c r="D79" s="3" t="s">
        <v>77</v>
      </c>
      <c r="E79" s="3">
        <v>4</v>
      </c>
      <c r="F79" s="6" t="s">
        <v>81</v>
      </c>
      <c r="G79" s="6" t="s">
        <v>39</v>
      </c>
      <c r="H79" s="17">
        <f>(2600000*15)*1.1</f>
        <v>42900000</v>
      </c>
      <c r="I79" s="4" t="s">
        <v>61</v>
      </c>
      <c r="J79" s="41" t="s">
        <v>80</v>
      </c>
    </row>
    <row r="80" spans="2:10" x14ac:dyDescent="0.3">
      <c r="B80" s="40">
        <v>77</v>
      </c>
      <c r="C80" s="6">
        <v>2017</v>
      </c>
      <c r="D80" s="4" t="s">
        <v>119</v>
      </c>
      <c r="E80" s="3">
        <v>4</v>
      </c>
      <c r="F80" s="6" t="s">
        <v>106</v>
      </c>
      <c r="G80" s="6" t="s">
        <v>39</v>
      </c>
      <c r="H80" s="7">
        <v>23547700</v>
      </c>
      <c r="I80" s="4" t="s">
        <v>170</v>
      </c>
      <c r="J80" s="43" t="s">
        <v>179</v>
      </c>
    </row>
    <row r="81" spans="2:10" x14ac:dyDescent="0.3">
      <c r="B81" s="40">
        <v>78</v>
      </c>
      <c r="C81" s="6">
        <v>2017</v>
      </c>
      <c r="D81" s="4" t="s">
        <v>138</v>
      </c>
      <c r="E81" s="3">
        <v>4</v>
      </c>
      <c r="F81" s="6" t="s">
        <v>106</v>
      </c>
      <c r="G81" s="6" t="s">
        <v>39</v>
      </c>
      <c r="H81" s="7">
        <v>227468000</v>
      </c>
      <c r="I81" s="4" t="s">
        <v>172</v>
      </c>
      <c r="J81" s="44" t="s">
        <v>195</v>
      </c>
    </row>
    <row r="82" spans="2:10" x14ac:dyDescent="0.3">
      <c r="B82" s="40">
        <v>79</v>
      </c>
      <c r="C82" s="6">
        <v>2017</v>
      </c>
      <c r="D82" s="4" t="s">
        <v>139</v>
      </c>
      <c r="E82" s="3">
        <v>4</v>
      </c>
      <c r="F82" s="6" t="s">
        <v>106</v>
      </c>
      <c r="G82" s="6" t="s">
        <v>39</v>
      </c>
      <c r="H82" s="7">
        <v>142889000</v>
      </c>
      <c r="I82" s="4" t="s">
        <v>172</v>
      </c>
      <c r="J82" s="44" t="s">
        <v>194</v>
      </c>
    </row>
    <row r="83" spans="2:10" x14ac:dyDescent="0.3">
      <c r="B83" s="40">
        <v>80</v>
      </c>
      <c r="C83" s="6">
        <v>2017</v>
      </c>
      <c r="D83" s="4" t="s">
        <v>141</v>
      </c>
      <c r="E83" s="3">
        <v>4</v>
      </c>
      <c r="F83" s="6" t="s">
        <v>106</v>
      </c>
      <c r="G83" s="6" t="s">
        <v>39</v>
      </c>
      <c r="H83" s="7">
        <v>62027000</v>
      </c>
      <c r="I83" s="4" t="s">
        <v>172</v>
      </c>
      <c r="J83" s="44" t="s">
        <v>190</v>
      </c>
    </row>
    <row r="84" spans="2:10" x14ac:dyDescent="0.3">
      <c r="B84" s="40">
        <v>81</v>
      </c>
      <c r="C84" s="6">
        <v>2017</v>
      </c>
      <c r="D84" s="4" t="s">
        <v>142</v>
      </c>
      <c r="E84" s="3">
        <v>4</v>
      </c>
      <c r="F84" s="6" t="s">
        <v>106</v>
      </c>
      <c r="G84" s="6" t="s">
        <v>39</v>
      </c>
      <c r="H84" s="7">
        <v>43348000</v>
      </c>
      <c r="I84" s="4" t="s">
        <v>172</v>
      </c>
      <c r="J84" s="44" t="s">
        <v>193</v>
      </c>
    </row>
    <row r="85" spans="2:10" x14ac:dyDescent="0.3">
      <c r="B85" s="40">
        <v>82</v>
      </c>
      <c r="C85" s="6">
        <v>2017</v>
      </c>
      <c r="D85" s="4" t="s">
        <v>143</v>
      </c>
      <c r="E85" s="3">
        <v>4</v>
      </c>
      <c r="F85" s="6" t="s">
        <v>106</v>
      </c>
      <c r="G85" s="6" t="s">
        <v>39</v>
      </c>
      <c r="H85" s="7">
        <v>31497000</v>
      </c>
      <c r="I85" s="4" t="s">
        <v>172</v>
      </c>
      <c r="J85" s="44" t="s">
        <v>192</v>
      </c>
    </row>
    <row r="86" spans="2:10" x14ac:dyDescent="0.3">
      <c r="B86" s="40">
        <v>83</v>
      </c>
      <c r="C86" s="6">
        <v>2017</v>
      </c>
      <c r="D86" s="4" t="s">
        <v>144</v>
      </c>
      <c r="E86" s="3">
        <v>4</v>
      </c>
      <c r="F86" s="6" t="s">
        <v>106</v>
      </c>
      <c r="G86" s="6" t="s">
        <v>39</v>
      </c>
      <c r="H86" s="7">
        <v>24768000</v>
      </c>
      <c r="I86" s="4" t="s">
        <v>172</v>
      </c>
      <c r="J86" s="44" t="s">
        <v>192</v>
      </c>
    </row>
    <row r="87" spans="2:10" x14ac:dyDescent="0.3">
      <c r="B87" s="40">
        <v>84</v>
      </c>
      <c r="C87" s="6">
        <v>2017</v>
      </c>
      <c r="D87" s="4" t="s">
        <v>152</v>
      </c>
      <c r="E87" s="3">
        <v>4</v>
      </c>
      <c r="F87" s="6" t="s">
        <v>106</v>
      </c>
      <c r="G87" s="6" t="s">
        <v>39</v>
      </c>
      <c r="H87" s="7">
        <f>72765000*1.1</f>
        <v>80041500</v>
      </c>
      <c r="I87" s="4" t="s">
        <v>173</v>
      </c>
      <c r="J87" s="44" t="s">
        <v>199</v>
      </c>
    </row>
    <row r="88" spans="2:10" x14ac:dyDescent="0.3">
      <c r="B88" s="40">
        <v>85</v>
      </c>
      <c r="C88" s="6">
        <v>2017</v>
      </c>
      <c r="D88" s="4" t="s">
        <v>161</v>
      </c>
      <c r="E88" s="3">
        <v>4</v>
      </c>
      <c r="F88" s="6" t="s">
        <v>106</v>
      </c>
      <c r="G88" s="6" t="s">
        <v>39</v>
      </c>
      <c r="H88" s="7">
        <v>134224000</v>
      </c>
      <c r="I88" s="4" t="s">
        <v>174</v>
      </c>
      <c r="J88" s="43" t="s">
        <v>203</v>
      </c>
    </row>
    <row r="89" spans="2:10" x14ac:dyDescent="0.3">
      <c r="B89" s="40">
        <v>86</v>
      </c>
      <c r="C89" s="6">
        <v>2017</v>
      </c>
      <c r="D89" s="4" t="s">
        <v>162</v>
      </c>
      <c r="E89" s="3">
        <v>4</v>
      </c>
      <c r="F89" s="6" t="s">
        <v>106</v>
      </c>
      <c r="G89" s="6" t="s">
        <v>39</v>
      </c>
      <c r="H89" s="7">
        <v>67436000</v>
      </c>
      <c r="I89" s="4" t="s">
        <v>174</v>
      </c>
      <c r="J89" s="43" t="s">
        <v>203</v>
      </c>
    </row>
    <row r="90" spans="2:10" x14ac:dyDescent="0.3">
      <c r="B90" s="40">
        <v>87</v>
      </c>
      <c r="C90" s="6">
        <v>2017</v>
      </c>
      <c r="D90" s="4" t="s">
        <v>164</v>
      </c>
      <c r="E90" s="3">
        <v>4</v>
      </c>
      <c r="F90" s="6" t="s">
        <v>106</v>
      </c>
      <c r="G90" s="6" t="s">
        <v>39</v>
      </c>
      <c r="H90" s="7">
        <f>13703000*1.1</f>
        <v>15073300.000000002</v>
      </c>
      <c r="I90" s="4" t="s">
        <v>175</v>
      </c>
      <c r="J90" s="44" t="s">
        <v>206</v>
      </c>
    </row>
    <row r="91" spans="2:10" x14ac:dyDescent="0.3">
      <c r="B91" s="40">
        <v>88</v>
      </c>
      <c r="C91" s="6">
        <v>2017</v>
      </c>
      <c r="D91" s="4" t="s">
        <v>167</v>
      </c>
      <c r="E91" s="4">
        <v>4</v>
      </c>
      <c r="F91" s="6" t="s">
        <v>106</v>
      </c>
      <c r="G91" s="6" t="s">
        <v>39</v>
      </c>
      <c r="H91" s="7">
        <v>21332300</v>
      </c>
      <c r="I91" s="4" t="s">
        <v>176</v>
      </c>
      <c r="J91" s="43" t="s">
        <v>208</v>
      </c>
    </row>
    <row r="92" spans="2:10" x14ac:dyDescent="0.3">
      <c r="B92" s="40">
        <v>89</v>
      </c>
      <c r="C92" s="6">
        <v>2017</v>
      </c>
      <c r="D92" s="8" t="s">
        <v>211</v>
      </c>
      <c r="E92" s="4">
        <v>4</v>
      </c>
      <c r="F92" s="6" t="s">
        <v>230</v>
      </c>
      <c r="G92" s="6" t="s">
        <v>39</v>
      </c>
      <c r="H92" s="19">
        <f>760000000*2</f>
        <v>1520000000</v>
      </c>
      <c r="I92" s="4" t="s">
        <v>231</v>
      </c>
      <c r="J92" s="43" t="s">
        <v>233</v>
      </c>
    </row>
    <row r="93" spans="2:10" x14ac:dyDescent="0.3">
      <c r="B93" s="40">
        <v>90</v>
      </c>
      <c r="C93" s="6">
        <v>2017</v>
      </c>
      <c r="D93" s="4" t="s">
        <v>217</v>
      </c>
      <c r="E93" s="3">
        <v>4</v>
      </c>
      <c r="F93" s="6" t="s">
        <v>230</v>
      </c>
      <c r="G93" s="6" t="s">
        <v>26</v>
      </c>
      <c r="H93" s="19">
        <v>19750500</v>
      </c>
      <c r="I93" s="4" t="s">
        <v>170</v>
      </c>
      <c r="J93" s="43" t="s">
        <v>180</v>
      </c>
    </row>
    <row r="94" spans="2:10" x14ac:dyDescent="0.3">
      <c r="B94" s="40">
        <v>91</v>
      </c>
      <c r="C94" s="6">
        <v>2017</v>
      </c>
      <c r="D94" s="2" t="s">
        <v>221</v>
      </c>
      <c r="E94" s="1">
        <v>4</v>
      </c>
      <c r="F94" s="6" t="s">
        <v>230</v>
      </c>
      <c r="G94" s="6" t="s">
        <v>39</v>
      </c>
      <c r="H94" s="18">
        <f>14947000*1.1</f>
        <v>16441700.000000002</v>
      </c>
      <c r="I94" s="2" t="s">
        <v>171</v>
      </c>
      <c r="J94" s="42" t="s">
        <v>185</v>
      </c>
    </row>
    <row r="95" spans="2:10" x14ac:dyDescent="0.3">
      <c r="B95" s="40">
        <v>92</v>
      </c>
      <c r="C95" s="6">
        <v>2017</v>
      </c>
      <c r="D95" s="4" t="s">
        <v>226</v>
      </c>
      <c r="E95" s="4">
        <v>4</v>
      </c>
      <c r="F95" s="6" t="s">
        <v>230</v>
      </c>
      <c r="G95" s="6" t="s">
        <v>39</v>
      </c>
      <c r="H95" s="7">
        <v>17964000</v>
      </c>
      <c r="I95" s="4" t="s">
        <v>174</v>
      </c>
      <c r="J95" s="43" t="s">
        <v>202</v>
      </c>
    </row>
    <row r="96" spans="2:10" x14ac:dyDescent="0.3">
      <c r="B96" s="40">
        <v>93</v>
      </c>
      <c r="C96" s="6">
        <v>2017</v>
      </c>
      <c r="D96" s="1" t="s">
        <v>287</v>
      </c>
      <c r="E96" s="1">
        <v>4</v>
      </c>
      <c r="F96" s="6" t="s">
        <v>275</v>
      </c>
      <c r="G96" s="6" t="s">
        <v>39</v>
      </c>
      <c r="H96" s="10">
        <v>18700000</v>
      </c>
      <c r="I96" s="1" t="s">
        <v>289</v>
      </c>
      <c r="J96" s="41" t="s">
        <v>290</v>
      </c>
    </row>
    <row r="97" spans="2:10" x14ac:dyDescent="0.3">
      <c r="B97" s="40">
        <v>94</v>
      </c>
      <c r="C97" s="6">
        <v>2017</v>
      </c>
      <c r="D97" s="4" t="s">
        <v>294</v>
      </c>
      <c r="E97" s="4">
        <v>4</v>
      </c>
      <c r="F97" s="6" t="s">
        <v>230</v>
      </c>
      <c r="G97" s="6" t="s">
        <v>39</v>
      </c>
      <c r="H97" s="19">
        <v>18000000</v>
      </c>
      <c r="I97" s="16" t="s">
        <v>308</v>
      </c>
      <c r="J97" s="43" t="s">
        <v>312</v>
      </c>
    </row>
    <row r="98" spans="2:10" x14ac:dyDescent="0.3">
      <c r="B98" s="40">
        <v>95</v>
      </c>
      <c r="C98" s="6">
        <v>2017</v>
      </c>
      <c r="D98" s="3" t="s">
        <v>43</v>
      </c>
      <c r="E98" s="3">
        <v>5</v>
      </c>
      <c r="F98" s="6" t="s">
        <v>36</v>
      </c>
      <c r="G98" s="6" t="s">
        <v>26</v>
      </c>
      <c r="H98" s="21">
        <v>150000000</v>
      </c>
      <c r="I98" s="4" t="s">
        <v>61</v>
      </c>
      <c r="J98" s="44" t="s">
        <v>64</v>
      </c>
    </row>
    <row r="99" spans="2:10" x14ac:dyDescent="0.3">
      <c r="B99" s="40">
        <v>96</v>
      </c>
      <c r="C99" s="6">
        <v>2017</v>
      </c>
      <c r="D99" s="1" t="s">
        <v>52</v>
      </c>
      <c r="E99" s="1">
        <v>5</v>
      </c>
      <c r="F99" s="6" t="s">
        <v>36</v>
      </c>
      <c r="G99" s="6" t="s">
        <v>26</v>
      </c>
      <c r="H99" s="17">
        <v>45000000</v>
      </c>
      <c r="I99" s="4" t="s">
        <v>61</v>
      </c>
      <c r="J99" s="41" t="s">
        <v>69</v>
      </c>
    </row>
    <row r="100" spans="2:10" x14ac:dyDescent="0.3">
      <c r="B100" s="40">
        <v>97</v>
      </c>
      <c r="C100" s="6">
        <v>2017</v>
      </c>
      <c r="D100" s="1" t="s">
        <v>82</v>
      </c>
      <c r="E100" s="1">
        <v>5</v>
      </c>
      <c r="F100" s="6" t="s">
        <v>36</v>
      </c>
      <c r="G100" s="6" t="s">
        <v>39</v>
      </c>
      <c r="H100" s="17">
        <v>36938000</v>
      </c>
      <c r="I100" s="4" t="s">
        <v>83</v>
      </c>
      <c r="J100" s="41" t="s">
        <v>84</v>
      </c>
    </row>
    <row r="101" spans="2:10" x14ac:dyDescent="0.3">
      <c r="B101" s="40">
        <v>98</v>
      </c>
      <c r="C101" s="6">
        <v>2017</v>
      </c>
      <c r="D101" s="4" t="s">
        <v>120</v>
      </c>
      <c r="E101" s="3">
        <v>5</v>
      </c>
      <c r="F101" s="6" t="s">
        <v>106</v>
      </c>
      <c r="G101" s="6" t="s">
        <v>39</v>
      </c>
      <c r="H101" s="7">
        <v>478456000</v>
      </c>
      <c r="I101" s="4" t="s">
        <v>170</v>
      </c>
      <c r="J101" s="43" t="s">
        <v>180</v>
      </c>
    </row>
    <row r="102" spans="2:10" x14ac:dyDescent="0.3">
      <c r="B102" s="40">
        <v>99</v>
      </c>
      <c r="C102" s="6">
        <v>2017</v>
      </c>
      <c r="D102" s="4" t="s">
        <v>121</v>
      </c>
      <c r="E102" s="3">
        <v>5</v>
      </c>
      <c r="F102" s="6" t="s">
        <v>106</v>
      </c>
      <c r="G102" s="6" t="s">
        <v>39</v>
      </c>
      <c r="H102" s="7">
        <v>35966700</v>
      </c>
      <c r="I102" s="4" t="s">
        <v>170</v>
      </c>
      <c r="J102" s="43" t="s">
        <v>179</v>
      </c>
    </row>
    <row r="103" spans="2:10" x14ac:dyDescent="0.3">
      <c r="B103" s="40">
        <v>100</v>
      </c>
      <c r="C103" s="6">
        <v>2017</v>
      </c>
      <c r="D103" s="4" t="s">
        <v>122</v>
      </c>
      <c r="E103" s="3">
        <v>5</v>
      </c>
      <c r="F103" s="6" t="s">
        <v>106</v>
      </c>
      <c r="G103" s="6" t="s">
        <v>39</v>
      </c>
      <c r="H103" s="7">
        <v>267151500</v>
      </c>
      <c r="I103" s="4" t="s">
        <v>170</v>
      </c>
      <c r="J103" s="43" t="s">
        <v>180</v>
      </c>
    </row>
    <row r="104" spans="2:10" x14ac:dyDescent="0.3">
      <c r="B104" s="40">
        <v>101</v>
      </c>
      <c r="C104" s="6">
        <v>2017</v>
      </c>
      <c r="D104" s="2" t="s">
        <v>129</v>
      </c>
      <c r="E104" s="1">
        <v>5</v>
      </c>
      <c r="F104" s="6" t="s">
        <v>106</v>
      </c>
      <c r="G104" s="6" t="s">
        <v>39</v>
      </c>
      <c r="H104" s="27">
        <f>161161000*1.1</f>
        <v>177277100</v>
      </c>
      <c r="I104" s="2" t="s">
        <v>171</v>
      </c>
      <c r="J104" s="42" t="s">
        <v>185</v>
      </c>
    </row>
    <row r="105" spans="2:10" x14ac:dyDescent="0.3">
      <c r="B105" s="40">
        <v>102</v>
      </c>
      <c r="C105" s="6">
        <v>2017</v>
      </c>
      <c r="D105" s="2" t="s">
        <v>123</v>
      </c>
      <c r="E105" s="1">
        <v>5</v>
      </c>
      <c r="F105" s="6" t="s">
        <v>106</v>
      </c>
      <c r="G105" s="6" t="s">
        <v>39</v>
      </c>
      <c r="H105" s="27">
        <f>454101000*1.1</f>
        <v>499511100.00000006</v>
      </c>
      <c r="I105" s="2" t="s">
        <v>171</v>
      </c>
      <c r="J105" s="42" t="s">
        <v>186</v>
      </c>
    </row>
    <row r="106" spans="2:10" x14ac:dyDescent="0.3">
      <c r="B106" s="40">
        <v>103</v>
      </c>
      <c r="C106" s="6">
        <v>2017</v>
      </c>
      <c r="D106" s="2" t="s">
        <v>126</v>
      </c>
      <c r="E106" s="1">
        <v>5</v>
      </c>
      <c r="F106" s="6" t="s">
        <v>106</v>
      </c>
      <c r="G106" s="6" t="s">
        <v>39</v>
      </c>
      <c r="H106" s="18">
        <f>32648000*1.1</f>
        <v>35912800</v>
      </c>
      <c r="I106" s="2" t="s">
        <v>171</v>
      </c>
      <c r="J106" s="42" t="s">
        <v>188</v>
      </c>
    </row>
    <row r="107" spans="2:10" x14ac:dyDescent="0.3">
      <c r="B107" s="40">
        <v>104</v>
      </c>
      <c r="C107" s="6">
        <v>2017</v>
      </c>
      <c r="D107" s="4" t="s">
        <v>132</v>
      </c>
      <c r="E107" s="3">
        <v>5</v>
      </c>
      <c r="F107" s="6" t="s">
        <v>106</v>
      </c>
      <c r="G107" s="6" t="s">
        <v>39</v>
      </c>
      <c r="H107" s="7">
        <v>579108000</v>
      </c>
      <c r="I107" s="4" t="s">
        <v>172</v>
      </c>
      <c r="J107" s="44" t="s">
        <v>189</v>
      </c>
    </row>
    <row r="108" spans="2:10" x14ac:dyDescent="0.3">
      <c r="B108" s="40">
        <v>105</v>
      </c>
      <c r="C108" s="6">
        <v>2017</v>
      </c>
      <c r="D108" s="4" t="s">
        <v>133</v>
      </c>
      <c r="E108" s="3">
        <v>5</v>
      </c>
      <c r="F108" s="6" t="s">
        <v>106</v>
      </c>
      <c r="G108" s="6" t="s">
        <v>39</v>
      </c>
      <c r="H108" s="7">
        <v>135411000</v>
      </c>
      <c r="I108" s="4" t="s">
        <v>172</v>
      </c>
      <c r="J108" s="44" t="s">
        <v>190</v>
      </c>
    </row>
    <row r="109" spans="2:10" x14ac:dyDescent="0.3">
      <c r="B109" s="40">
        <v>106</v>
      </c>
      <c r="C109" s="6">
        <v>2017</v>
      </c>
      <c r="D109" s="4" t="s">
        <v>134</v>
      </c>
      <c r="E109" s="3">
        <v>5</v>
      </c>
      <c r="F109" s="6" t="s">
        <v>106</v>
      </c>
      <c r="G109" s="6" t="s">
        <v>39</v>
      </c>
      <c r="H109" s="7">
        <v>152807000</v>
      </c>
      <c r="I109" s="4" t="s">
        <v>172</v>
      </c>
      <c r="J109" s="44" t="s">
        <v>191</v>
      </c>
    </row>
    <row r="110" spans="2:10" x14ac:dyDescent="0.3">
      <c r="B110" s="40">
        <v>107</v>
      </c>
      <c r="C110" s="6">
        <v>2017</v>
      </c>
      <c r="D110" s="4" t="s">
        <v>140</v>
      </c>
      <c r="E110" s="3">
        <v>5</v>
      </c>
      <c r="F110" s="6" t="s">
        <v>106</v>
      </c>
      <c r="G110" s="6" t="s">
        <v>39</v>
      </c>
      <c r="H110" s="7">
        <v>82533000</v>
      </c>
      <c r="I110" s="4" t="s">
        <v>172</v>
      </c>
      <c r="J110" s="44" t="s">
        <v>196</v>
      </c>
    </row>
    <row r="111" spans="2:10" x14ac:dyDescent="0.3">
      <c r="B111" s="40">
        <v>108</v>
      </c>
      <c r="C111" s="6">
        <v>2017</v>
      </c>
      <c r="D111" s="4" t="s">
        <v>145</v>
      </c>
      <c r="E111" s="3">
        <v>5</v>
      </c>
      <c r="F111" s="6" t="s">
        <v>106</v>
      </c>
      <c r="G111" s="6" t="s">
        <v>39</v>
      </c>
      <c r="H111" s="7">
        <v>23648000</v>
      </c>
      <c r="I111" s="4" t="s">
        <v>172</v>
      </c>
      <c r="J111" s="44" t="s">
        <v>197</v>
      </c>
    </row>
    <row r="112" spans="2:10" x14ac:dyDescent="0.3">
      <c r="B112" s="40">
        <v>109</v>
      </c>
      <c r="C112" s="6">
        <v>2017</v>
      </c>
      <c r="D112" s="4" t="s">
        <v>147</v>
      </c>
      <c r="E112" s="3">
        <v>5</v>
      </c>
      <c r="F112" s="6" t="s">
        <v>106</v>
      </c>
      <c r="G112" s="6" t="s">
        <v>39</v>
      </c>
      <c r="H112" s="7">
        <f>10416000*1.1</f>
        <v>11457600</v>
      </c>
      <c r="I112" s="4" t="s">
        <v>173</v>
      </c>
      <c r="J112" s="44" t="s">
        <v>199</v>
      </c>
    </row>
    <row r="113" spans="2:10" x14ac:dyDescent="0.3">
      <c r="B113" s="40">
        <v>110</v>
      </c>
      <c r="C113" s="6">
        <v>2017</v>
      </c>
      <c r="D113" s="4" t="s">
        <v>126</v>
      </c>
      <c r="E113" s="3">
        <v>5</v>
      </c>
      <c r="F113" s="6" t="s">
        <v>106</v>
      </c>
      <c r="G113" s="6" t="s">
        <v>39</v>
      </c>
      <c r="H113" s="7">
        <f>13075000*1.1</f>
        <v>14382500.000000002</v>
      </c>
      <c r="I113" s="4" t="s">
        <v>173</v>
      </c>
      <c r="J113" s="44" t="s">
        <v>199</v>
      </c>
    </row>
    <row r="114" spans="2:10" x14ac:dyDescent="0.3">
      <c r="B114" s="40">
        <v>111</v>
      </c>
      <c r="C114" s="6">
        <v>2017</v>
      </c>
      <c r="D114" s="4" t="s">
        <v>154</v>
      </c>
      <c r="E114" s="4">
        <v>5</v>
      </c>
      <c r="F114" s="6" t="s">
        <v>106</v>
      </c>
      <c r="G114" s="6" t="s">
        <v>39</v>
      </c>
      <c r="H114" s="7">
        <v>163944000</v>
      </c>
      <c r="I114" s="4" t="s">
        <v>174</v>
      </c>
      <c r="J114" s="43" t="s">
        <v>202</v>
      </c>
    </row>
    <row r="115" spans="2:10" x14ac:dyDescent="0.3">
      <c r="B115" s="40">
        <v>112</v>
      </c>
      <c r="C115" s="6">
        <v>2017</v>
      </c>
      <c r="D115" s="4" t="s">
        <v>155</v>
      </c>
      <c r="E115" s="4">
        <v>5</v>
      </c>
      <c r="F115" s="6" t="s">
        <v>106</v>
      </c>
      <c r="G115" s="6" t="s">
        <v>39</v>
      </c>
      <c r="H115" s="7">
        <v>184023000</v>
      </c>
      <c r="I115" s="4" t="s">
        <v>174</v>
      </c>
      <c r="J115" s="43" t="s">
        <v>203</v>
      </c>
    </row>
    <row r="116" spans="2:10" x14ac:dyDescent="0.3">
      <c r="B116" s="40">
        <v>113</v>
      </c>
      <c r="C116" s="6">
        <v>2017</v>
      </c>
      <c r="D116" s="4" t="s">
        <v>156</v>
      </c>
      <c r="E116" s="3">
        <v>5</v>
      </c>
      <c r="F116" s="6" t="s">
        <v>106</v>
      </c>
      <c r="G116" s="6" t="s">
        <v>39</v>
      </c>
      <c r="H116" s="7">
        <v>116670000</v>
      </c>
      <c r="I116" s="4" t="s">
        <v>174</v>
      </c>
      <c r="J116" s="43" t="s">
        <v>203</v>
      </c>
    </row>
    <row r="117" spans="2:10" x14ac:dyDescent="0.3">
      <c r="B117" s="40">
        <v>114</v>
      </c>
      <c r="C117" s="6">
        <v>2017</v>
      </c>
      <c r="D117" s="4" t="s">
        <v>157</v>
      </c>
      <c r="E117" s="3">
        <v>5</v>
      </c>
      <c r="F117" s="6" t="s">
        <v>106</v>
      </c>
      <c r="G117" s="6" t="s">
        <v>39</v>
      </c>
      <c r="H117" s="7">
        <v>18490000</v>
      </c>
      <c r="I117" s="4" t="s">
        <v>174</v>
      </c>
      <c r="J117" s="43" t="s">
        <v>202</v>
      </c>
    </row>
    <row r="118" spans="2:10" x14ac:dyDescent="0.3">
      <c r="B118" s="40">
        <v>115</v>
      </c>
      <c r="C118" s="6">
        <v>2017</v>
      </c>
      <c r="D118" s="4" t="s">
        <v>158</v>
      </c>
      <c r="E118" s="3">
        <v>5</v>
      </c>
      <c r="F118" s="6" t="s">
        <v>106</v>
      </c>
      <c r="G118" s="6" t="s">
        <v>39</v>
      </c>
      <c r="H118" s="7">
        <v>82400000</v>
      </c>
      <c r="I118" s="4" t="s">
        <v>174</v>
      </c>
      <c r="J118" s="44" t="s">
        <v>204</v>
      </c>
    </row>
    <row r="119" spans="2:10" x14ac:dyDescent="0.3">
      <c r="B119" s="40">
        <v>116</v>
      </c>
      <c r="C119" s="6">
        <v>2017</v>
      </c>
      <c r="D119" s="4" t="s">
        <v>159</v>
      </c>
      <c r="E119" s="3">
        <v>5</v>
      </c>
      <c r="F119" s="6" t="s">
        <v>106</v>
      </c>
      <c r="G119" s="6" t="s">
        <v>39</v>
      </c>
      <c r="H119" s="7">
        <v>12002000</v>
      </c>
      <c r="I119" s="4" t="s">
        <v>174</v>
      </c>
      <c r="J119" s="44" t="s">
        <v>205</v>
      </c>
    </row>
    <row r="120" spans="2:10" x14ac:dyDescent="0.3">
      <c r="B120" s="40">
        <v>117</v>
      </c>
      <c r="C120" s="6">
        <v>2017</v>
      </c>
      <c r="D120" s="4" t="s">
        <v>160</v>
      </c>
      <c r="E120" s="3">
        <v>5</v>
      </c>
      <c r="F120" s="6" t="s">
        <v>106</v>
      </c>
      <c r="G120" s="6" t="s">
        <v>39</v>
      </c>
      <c r="H120" s="7">
        <v>50795000</v>
      </c>
      <c r="I120" s="4" t="s">
        <v>174</v>
      </c>
      <c r="J120" s="43" t="s">
        <v>202</v>
      </c>
    </row>
    <row r="121" spans="2:10" x14ac:dyDescent="0.3">
      <c r="B121" s="40">
        <v>118</v>
      </c>
      <c r="C121" s="6">
        <v>2017</v>
      </c>
      <c r="D121" s="4" t="s">
        <v>165</v>
      </c>
      <c r="E121" s="3">
        <v>5</v>
      </c>
      <c r="F121" s="6" t="s">
        <v>106</v>
      </c>
      <c r="G121" s="6" t="s">
        <v>39</v>
      </c>
      <c r="H121" s="7">
        <f>10962000*1.1</f>
        <v>12058200.000000002</v>
      </c>
      <c r="I121" s="4" t="s">
        <v>175</v>
      </c>
      <c r="J121" s="44" t="s">
        <v>207</v>
      </c>
    </row>
    <row r="122" spans="2:10" x14ac:dyDescent="0.3">
      <c r="B122" s="40">
        <v>119</v>
      </c>
      <c r="C122" s="6">
        <v>2017</v>
      </c>
      <c r="D122" s="4" t="s">
        <v>166</v>
      </c>
      <c r="E122" s="3">
        <v>5</v>
      </c>
      <c r="F122" s="6" t="s">
        <v>106</v>
      </c>
      <c r="G122" s="6" t="s">
        <v>39</v>
      </c>
      <c r="H122" s="7">
        <f>39976000*1.1</f>
        <v>43973600</v>
      </c>
      <c r="I122" s="4" t="s">
        <v>175</v>
      </c>
      <c r="J122" s="44" t="s">
        <v>206</v>
      </c>
    </row>
    <row r="123" spans="2:10" x14ac:dyDescent="0.3">
      <c r="B123" s="40">
        <v>120</v>
      </c>
      <c r="C123" s="6">
        <v>2017</v>
      </c>
      <c r="D123" s="3" t="s">
        <v>159</v>
      </c>
      <c r="E123" s="4">
        <v>5</v>
      </c>
      <c r="F123" s="6" t="s">
        <v>106</v>
      </c>
      <c r="G123" s="6" t="s">
        <v>26</v>
      </c>
      <c r="H123" s="7">
        <v>12447600</v>
      </c>
      <c r="I123" s="4" t="s">
        <v>176</v>
      </c>
      <c r="J123" s="43" t="s">
        <v>208</v>
      </c>
    </row>
    <row r="124" spans="2:10" x14ac:dyDescent="0.3">
      <c r="B124" s="40">
        <v>121</v>
      </c>
      <c r="C124" s="6">
        <v>2017</v>
      </c>
      <c r="D124" s="2" t="s">
        <v>246</v>
      </c>
      <c r="E124" s="1">
        <v>5</v>
      </c>
      <c r="F124" s="6" t="s">
        <v>81</v>
      </c>
      <c r="G124" s="6" t="s">
        <v>39</v>
      </c>
      <c r="H124" s="18" t="s">
        <v>249</v>
      </c>
      <c r="I124" s="2" t="s">
        <v>251</v>
      </c>
      <c r="J124" s="42" t="s">
        <v>252</v>
      </c>
    </row>
    <row r="125" spans="2:10" x14ac:dyDescent="0.3">
      <c r="B125" s="40">
        <v>122</v>
      </c>
      <c r="C125" s="6">
        <v>2017</v>
      </c>
      <c r="D125" s="1" t="s">
        <v>248</v>
      </c>
      <c r="E125" s="1">
        <v>5</v>
      </c>
      <c r="F125" s="6" t="s">
        <v>81</v>
      </c>
      <c r="G125" s="6" t="s">
        <v>39</v>
      </c>
      <c r="H125" s="17">
        <f>269514000*1.1</f>
        <v>296465400</v>
      </c>
      <c r="I125" s="4" t="s">
        <v>253</v>
      </c>
      <c r="J125" s="41" t="s">
        <v>254</v>
      </c>
    </row>
    <row r="126" spans="2:10" x14ac:dyDescent="0.3">
      <c r="B126" s="40">
        <v>123</v>
      </c>
      <c r="C126" s="6">
        <v>2017</v>
      </c>
      <c r="D126" s="4" t="s">
        <v>295</v>
      </c>
      <c r="E126" s="4">
        <v>5</v>
      </c>
      <c r="F126" s="6" t="s">
        <v>230</v>
      </c>
      <c r="G126" s="6" t="s">
        <v>39</v>
      </c>
      <c r="H126" s="7">
        <v>110000000</v>
      </c>
      <c r="I126" s="16" t="s">
        <v>308</v>
      </c>
      <c r="J126" s="43" t="s">
        <v>313</v>
      </c>
    </row>
    <row r="127" spans="2:10" x14ac:dyDescent="0.3">
      <c r="B127" s="40">
        <v>124</v>
      </c>
      <c r="C127" s="6">
        <v>2017</v>
      </c>
      <c r="D127" s="4" t="s">
        <v>296</v>
      </c>
      <c r="E127" s="4">
        <v>5</v>
      </c>
      <c r="F127" s="6" t="s">
        <v>230</v>
      </c>
      <c r="G127" s="6" t="s">
        <v>39</v>
      </c>
      <c r="H127" s="19">
        <v>15268000</v>
      </c>
      <c r="I127" s="16" t="s">
        <v>308</v>
      </c>
      <c r="J127" s="43" t="s">
        <v>313</v>
      </c>
    </row>
    <row r="128" spans="2:10" x14ac:dyDescent="0.3">
      <c r="B128" s="40">
        <v>125</v>
      </c>
      <c r="C128" s="6">
        <v>2017</v>
      </c>
      <c r="D128" s="4" t="s">
        <v>108</v>
      </c>
      <c r="E128" s="4">
        <v>6</v>
      </c>
      <c r="F128" s="6" t="s">
        <v>106</v>
      </c>
      <c r="G128" s="6" t="s">
        <v>39</v>
      </c>
      <c r="H128" s="7">
        <v>89599400</v>
      </c>
      <c r="I128" s="4" t="s">
        <v>169</v>
      </c>
      <c r="J128" s="43" t="s">
        <v>178</v>
      </c>
    </row>
    <row r="129" spans="2:10" x14ac:dyDescent="0.3">
      <c r="B129" s="40">
        <v>126</v>
      </c>
      <c r="C129" s="6">
        <v>2017</v>
      </c>
      <c r="D129" s="4" t="s">
        <v>115</v>
      </c>
      <c r="E129" s="4">
        <v>6</v>
      </c>
      <c r="F129" s="6" t="s">
        <v>106</v>
      </c>
      <c r="G129" s="6" t="s">
        <v>26</v>
      </c>
      <c r="H129" s="7">
        <v>241840500</v>
      </c>
      <c r="I129" s="4" t="s">
        <v>169</v>
      </c>
      <c r="J129" s="43" t="s">
        <v>178</v>
      </c>
    </row>
    <row r="130" spans="2:10" x14ac:dyDescent="0.3">
      <c r="B130" s="40">
        <v>127</v>
      </c>
      <c r="C130" s="6">
        <v>2017</v>
      </c>
      <c r="D130" s="4" t="s">
        <v>116</v>
      </c>
      <c r="E130" s="4">
        <v>6</v>
      </c>
      <c r="F130" s="6" t="s">
        <v>106</v>
      </c>
      <c r="G130" s="6" t="s">
        <v>321</v>
      </c>
      <c r="H130" s="7">
        <v>24832500</v>
      </c>
      <c r="I130" s="4" t="s">
        <v>169</v>
      </c>
      <c r="J130" s="43" t="s">
        <v>178</v>
      </c>
    </row>
    <row r="131" spans="2:10" x14ac:dyDescent="0.3">
      <c r="B131" s="40">
        <v>128</v>
      </c>
      <c r="C131" s="6">
        <v>2017</v>
      </c>
      <c r="D131" s="4" t="s">
        <v>123</v>
      </c>
      <c r="E131" s="3">
        <v>6</v>
      </c>
      <c r="F131" s="6" t="s">
        <v>106</v>
      </c>
      <c r="G131" s="6" t="s">
        <v>39</v>
      </c>
      <c r="H131" s="7">
        <v>758919700</v>
      </c>
      <c r="I131" s="4" t="s">
        <v>170</v>
      </c>
      <c r="J131" s="43" t="s">
        <v>181</v>
      </c>
    </row>
    <row r="132" spans="2:10" x14ac:dyDescent="0.3">
      <c r="B132" s="40">
        <v>129</v>
      </c>
      <c r="C132" s="6">
        <v>2017</v>
      </c>
      <c r="D132" s="2" t="s">
        <v>128</v>
      </c>
      <c r="E132" s="1">
        <v>6</v>
      </c>
      <c r="F132" s="6" t="s">
        <v>106</v>
      </c>
      <c r="G132" s="6" t="s">
        <v>39</v>
      </c>
      <c r="H132" s="27">
        <v>99046000</v>
      </c>
      <c r="I132" s="2" t="s">
        <v>171</v>
      </c>
      <c r="J132" s="42" t="s">
        <v>184</v>
      </c>
    </row>
    <row r="133" spans="2:10" x14ac:dyDescent="0.3">
      <c r="B133" s="40">
        <v>130</v>
      </c>
      <c r="C133" s="6">
        <v>2017</v>
      </c>
      <c r="D133" s="2" t="s">
        <v>131</v>
      </c>
      <c r="E133" s="1">
        <v>6</v>
      </c>
      <c r="F133" s="6" t="s">
        <v>106</v>
      </c>
      <c r="G133" s="6" t="s">
        <v>39</v>
      </c>
      <c r="H133" s="27">
        <f>30240000*1.1</f>
        <v>33264000.000000004</v>
      </c>
      <c r="I133" s="2" t="s">
        <v>171</v>
      </c>
      <c r="J133" s="41" t="s">
        <v>188</v>
      </c>
    </row>
    <row r="134" spans="2:10" x14ac:dyDescent="0.3">
      <c r="B134" s="40">
        <v>131</v>
      </c>
      <c r="C134" s="6">
        <v>2017</v>
      </c>
      <c r="D134" s="4" t="s">
        <v>150</v>
      </c>
      <c r="E134" s="3">
        <v>6</v>
      </c>
      <c r="F134" s="6" t="s">
        <v>106</v>
      </c>
      <c r="G134" s="6" t="s">
        <v>39</v>
      </c>
      <c r="H134" s="7">
        <f>33075000*1.1</f>
        <v>36382500</v>
      </c>
      <c r="I134" s="4" t="s">
        <v>173</v>
      </c>
      <c r="J134" s="44" t="s">
        <v>201</v>
      </c>
    </row>
    <row r="135" spans="2:10" x14ac:dyDescent="0.3">
      <c r="B135" s="40">
        <v>132</v>
      </c>
      <c r="C135" s="6">
        <v>2017</v>
      </c>
      <c r="D135" s="3" t="s">
        <v>257</v>
      </c>
      <c r="E135" s="1">
        <v>6</v>
      </c>
      <c r="F135" s="6" t="s">
        <v>230</v>
      </c>
      <c r="G135" s="6" t="s">
        <v>39</v>
      </c>
      <c r="H135" s="10">
        <v>67954384</v>
      </c>
      <c r="I135" s="1" t="s">
        <v>258</v>
      </c>
      <c r="J135" s="41" t="s">
        <v>261</v>
      </c>
    </row>
    <row r="136" spans="2:10" x14ac:dyDescent="0.3">
      <c r="B136" s="40">
        <v>133</v>
      </c>
      <c r="C136" s="6">
        <v>2017</v>
      </c>
      <c r="D136" s="4" t="s">
        <v>297</v>
      </c>
      <c r="E136" s="4">
        <v>6</v>
      </c>
      <c r="F136" s="6" t="s">
        <v>230</v>
      </c>
      <c r="G136" s="6" t="s">
        <v>26</v>
      </c>
      <c r="H136" s="19">
        <v>11000000</v>
      </c>
      <c r="I136" s="4" t="s">
        <v>308</v>
      </c>
      <c r="J136" s="43" t="s">
        <v>312</v>
      </c>
    </row>
    <row r="137" spans="2:10" x14ac:dyDescent="0.3">
      <c r="B137" s="40">
        <v>134</v>
      </c>
      <c r="C137" s="6">
        <v>2017</v>
      </c>
      <c r="D137" s="13" t="s">
        <v>37</v>
      </c>
      <c r="E137" s="4">
        <v>7</v>
      </c>
      <c r="F137" s="6" t="s">
        <v>38</v>
      </c>
      <c r="G137" s="6" t="s">
        <v>39</v>
      </c>
      <c r="H137" s="17">
        <v>500000000</v>
      </c>
      <c r="I137" s="1" t="s">
        <v>27</v>
      </c>
      <c r="J137" s="41" t="s">
        <v>40</v>
      </c>
    </row>
    <row r="138" spans="2:10" x14ac:dyDescent="0.3">
      <c r="B138" s="40">
        <v>135</v>
      </c>
      <c r="C138" s="6">
        <v>2017</v>
      </c>
      <c r="D138" s="4" t="s">
        <v>109</v>
      </c>
      <c r="E138" s="4">
        <v>7</v>
      </c>
      <c r="F138" s="6" t="s">
        <v>106</v>
      </c>
      <c r="G138" s="6" t="s">
        <v>39</v>
      </c>
      <c r="H138" s="7">
        <v>18711000</v>
      </c>
      <c r="I138" s="4" t="s">
        <v>169</v>
      </c>
      <c r="J138" s="43" t="s">
        <v>178</v>
      </c>
    </row>
    <row r="139" spans="2:10" x14ac:dyDescent="0.3">
      <c r="B139" s="40">
        <v>136</v>
      </c>
      <c r="C139" s="6">
        <v>2017</v>
      </c>
      <c r="D139" s="4" t="s">
        <v>110</v>
      </c>
      <c r="E139" s="4">
        <v>7</v>
      </c>
      <c r="F139" s="6" t="s">
        <v>106</v>
      </c>
      <c r="G139" s="6" t="s">
        <v>39</v>
      </c>
      <c r="H139" s="7">
        <v>840981900</v>
      </c>
      <c r="I139" s="4" t="s">
        <v>169</v>
      </c>
      <c r="J139" s="43" t="s">
        <v>178</v>
      </c>
    </row>
    <row r="140" spans="2:10" x14ac:dyDescent="0.3">
      <c r="B140" s="40">
        <v>137</v>
      </c>
      <c r="C140" s="6">
        <v>2017</v>
      </c>
      <c r="D140" s="4" t="s">
        <v>124</v>
      </c>
      <c r="E140" s="3">
        <v>7</v>
      </c>
      <c r="F140" s="6" t="s">
        <v>106</v>
      </c>
      <c r="G140" s="6" t="s">
        <v>39</v>
      </c>
      <c r="H140" s="7">
        <v>64797700</v>
      </c>
      <c r="I140" s="4" t="s">
        <v>170</v>
      </c>
      <c r="J140" s="43" t="s">
        <v>182</v>
      </c>
    </row>
    <row r="141" spans="2:10" x14ac:dyDescent="0.3">
      <c r="B141" s="40">
        <v>138</v>
      </c>
      <c r="C141" s="6">
        <v>2017</v>
      </c>
      <c r="D141" s="4" t="s">
        <v>135</v>
      </c>
      <c r="E141" s="3">
        <v>7</v>
      </c>
      <c r="F141" s="6" t="s">
        <v>106</v>
      </c>
      <c r="G141" s="6" t="s">
        <v>39</v>
      </c>
      <c r="H141" s="7">
        <v>27389000</v>
      </c>
      <c r="I141" s="4" t="s">
        <v>172</v>
      </c>
      <c r="J141" s="44" t="s">
        <v>193</v>
      </c>
    </row>
    <row r="142" spans="2:10" x14ac:dyDescent="0.3">
      <c r="B142" s="40">
        <v>139</v>
      </c>
      <c r="C142" s="6">
        <v>2017</v>
      </c>
      <c r="D142" s="4" t="s">
        <v>136</v>
      </c>
      <c r="E142" s="3">
        <v>7</v>
      </c>
      <c r="F142" s="6" t="s">
        <v>106</v>
      </c>
      <c r="G142" s="6" t="s">
        <v>39</v>
      </c>
      <c r="H142" s="7">
        <v>25364000</v>
      </c>
      <c r="I142" s="4" t="s">
        <v>172</v>
      </c>
      <c r="J142" s="44" t="s">
        <v>192</v>
      </c>
    </row>
    <row r="143" spans="2:10" x14ac:dyDescent="0.3">
      <c r="B143" s="40">
        <v>140</v>
      </c>
      <c r="C143" s="6">
        <v>2017</v>
      </c>
      <c r="D143" s="4" t="s">
        <v>215</v>
      </c>
      <c r="E143" s="3">
        <v>7</v>
      </c>
      <c r="F143" s="6" t="s">
        <v>230</v>
      </c>
      <c r="G143" s="6" t="s">
        <v>39</v>
      </c>
      <c r="H143" s="19">
        <v>18912300</v>
      </c>
      <c r="I143" s="4" t="s">
        <v>168</v>
      </c>
      <c r="J143" s="43" t="s">
        <v>237</v>
      </c>
    </row>
    <row r="144" spans="2:10" x14ac:dyDescent="0.3">
      <c r="B144" s="40">
        <v>141</v>
      </c>
      <c r="C144" s="6">
        <v>2017</v>
      </c>
      <c r="D144" s="4" t="s">
        <v>215</v>
      </c>
      <c r="E144" s="3">
        <v>7</v>
      </c>
      <c r="F144" s="6" t="s">
        <v>230</v>
      </c>
      <c r="G144" s="6" t="s">
        <v>26</v>
      </c>
      <c r="H144" s="19">
        <v>15292000</v>
      </c>
      <c r="I144" s="4" t="s">
        <v>170</v>
      </c>
      <c r="J144" s="43" t="s">
        <v>180</v>
      </c>
    </row>
    <row r="145" spans="2:10" x14ac:dyDescent="0.3">
      <c r="B145" s="40">
        <v>142</v>
      </c>
      <c r="C145" s="6">
        <v>2017</v>
      </c>
      <c r="D145" s="1" t="s">
        <v>279</v>
      </c>
      <c r="E145" s="1">
        <v>7</v>
      </c>
      <c r="F145" s="6" t="s">
        <v>81</v>
      </c>
      <c r="G145" s="6" t="s">
        <v>39</v>
      </c>
      <c r="H145" s="25" t="s">
        <v>324</v>
      </c>
      <c r="I145" s="1" t="s">
        <v>276</v>
      </c>
      <c r="J145" s="41" t="s">
        <v>280</v>
      </c>
    </row>
    <row r="146" spans="2:10" x14ac:dyDescent="0.3">
      <c r="B146" s="40">
        <v>143</v>
      </c>
      <c r="C146" s="6">
        <v>2017</v>
      </c>
      <c r="D146" s="4" t="s">
        <v>298</v>
      </c>
      <c r="E146" s="4">
        <v>7</v>
      </c>
      <c r="F146" s="6" t="s">
        <v>230</v>
      </c>
      <c r="G146" s="6" t="s">
        <v>39</v>
      </c>
      <c r="H146" s="19">
        <v>132000000</v>
      </c>
      <c r="I146" s="4" t="s">
        <v>308</v>
      </c>
      <c r="J146" s="43" t="s">
        <v>313</v>
      </c>
    </row>
    <row r="147" spans="2:10" x14ac:dyDescent="0.3">
      <c r="B147" s="40">
        <v>144</v>
      </c>
      <c r="C147" s="6">
        <v>2017</v>
      </c>
      <c r="D147" s="4" t="s">
        <v>123</v>
      </c>
      <c r="E147" s="3">
        <v>7</v>
      </c>
      <c r="F147" s="6" t="s">
        <v>106</v>
      </c>
      <c r="G147" s="6" t="s">
        <v>39</v>
      </c>
      <c r="H147" s="7">
        <v>187159726.60000002</v>
      </c>
      <c r="I147" s="4" t="s">
        <v>175</v>
      </c>
      <c r="J147" s="44" t="s">
        <v>207</v>
      </c>
    </row>
    <row r="148" spans="2:10" x14ac:dyDescent="0.3">
      <c r="B148" s="40">
        <v>145</v>
      </c>
      <c r="C148" s="6">
        <v>2017</v>
      </c>
      <c r="D148" s="4" t="s">
        <v>125</v>
      </c>
      <c r="E148" s="3">
        <v>8</v>
      </c>
      <c r="F148" s="6" t="s">
        <v>106</v>
      </c>
      <c r="G148" s="6" t="s">
        <v>39</v>
      </c>
      <c r="H148" s="7">
        <v>13532200</v>
      </c>
      <c r="I148" s="4" t="s">
        <v>170</v>
      </c>
      <c r="J148" s="43" t="s">
        <v>182</v>
      </c>
    </row>
    <row r="149" spans="2:10" x14ac:dyDescent="0.3">
      <c r="B149" s="40">
        <v>146</v>
      </c>
      <c r="C149" s="6">
        <v>2017</v>
      </c>
      <c r="D149" s="4" t="s">
        <v>126</v>
      </c>
      <c r="E149" s="3">
        <v>8</v>
      </c>
      <c r="F149" s="6" t="s">
        <v>106</v>
      </c>
      <c r="G149" s="6" t="s">
        <v>39</v>
      </c>
      <c r="H149" s="7">
        <v>25155900</v>
      </c>
      <c r="I149" s="4" t="s">
        <v>170</v>
      </c>
      <c r="J149" s="43" t="s">
        <v>183</v>
      </c>
    </row>
    <row r="150" spans="2:10" x14ac:dyDescent="0.3">
      <c r="B150" s="40">
        <v>147</v>
      </c>
      <c r="C150" s="6">
        <v>2017</v>
      </c>
      <c r="D150" s="4" t="s">
        <v>109</v>
      </c>
      <c r="E150" s="3">
        <v>8</v>
      </c>
      <c r="F150" s="6" t="s">
        <v>106</v>
      </c>
      <c r="G150" s="6" t="s">
        <v>39</v>
      </c>
      <c r="H150" s="7">
        <v>67613000</v>
      </c>
      <c r="I150" s="4" t="s">
        <v>172</v>
      </c>
      <c r="J150" s="44" t="s">
        <v>192</v>
      </c>
    </row>
    <row r="151" spans="2:10" x14ac:dyDescent="0.3">
      <c r="B151" s="40">
        <v>148</v>
      </c>
      <c r="C151" s="6">
        <v>2017</v>
      </c>
      <c r="D151" s="4" t="s">
        <v>218</v>
      </c>
      <c r="E151" s="4">
        <v>8</v>
      </c>
      <c r="F151" s="6" t="s">
        <v>230</v>
      </c>
      <c r="G151" s="6" t="s">
        <v>26</v>
      </c>
      <c r="H151" s="19">
        <v>11000000</v>
      </c>
      <c r="I151" s="4" t="s">
        <v>170</v>
      </c>
      <c r="J151" s="43" t="s">
        <v>239</v>
      </c>
    </row>
    <row r="152" spans="2:10" x14ac:dyDescent="0.3">
      <c r="B152" s="40">
        <v>149</v>
      </c>
      <c r="C152" s="6">
        <v>2017</v>
      </c>
      <c r="D152" s="4" t="s">
        <v>222</v>
      </c>
      <c r="E152" s="3">
        <v>8</v>
      </c>
      <c r="F152" s="6" t="s">
        <v>230</v>
      </c>
      <c r="G152" s="6" t="s">
        <v>26</v>
      </c>
      <c r="H152" s="19">
        <v>43059000</v>
      </c>
      <c r="I152" s="4" t="s">
        <v>172</v>
      </c>
      <c r="J152" s="43" t="s">
        <v>194</v>
      </c>
    </row>
    <row r="153" spans="2:10" x14ac:dyDescent="0.3">
      <c r="B153" s="40">
        <v>150</v>
      </c>
      <c r="C153" s="6">
        <v>2017</v>
      </c>
      <c r="D153" s="1" t="s">
        <v>53</v>
      </c>
      <c r="E153" s="1">
        <v>9</v>
      </c>
      <c r="F153" s="6" t="s">
        <v>36</v>
      </c>
      <c r="G153" s="6" t="s">
        <v>39</v>
      </c>
      <c r="H153" s="17">
        <v>170000000</v>
      </c>
      <c r="I153" s="4" t="s">
        <v>61</v>
      </c>
      <c r="J153" s="41" t="s">
        <v>69</v>
      </c>
    </row>
    <row r="154" spans="2:10" x14ac:dyDescent="0.3">
      <c r="B154" s="40">
        <v>151</v>
      </c>
      <c r="C154" s="6">
        <v>2017</v>
      </c>
      <c r="D154" s="1" t="s">
        <v>54</v>
      </c>
      <c r="E154" s="1">
        <v>9</v>
      </c>
      <c r="F154" s="6" t="s">
        <v>36</v>
      </c>
      <c r="G154" s="6" t="s">
        <v>39</v>
      </c>
      <c r="H154" s="17">
        <v>18000000</v>
      </c>
      <c r="I154" s="4" t="s">
        <v>61</v>
      </c>
      <c r="J154" s="41" t="s">
        <v>69</v>
      </c>
    </row>
    <row r="155" spans="2:10" x14ac:dyDescent="0.3">
      <c r="B155" s="40">
        <v>152</v>
      </c>
      <c r="C155" s="6">
        <v>2017</v>
      </c>
      <c r="D155" s="1" t="s">
        <v>55</v>
      </c>
      <c r="E155" s="1">
        <v>9</v>
      </c>
      <c r="F155" s="6" t="s">
        <v>36</v>
      </c>
      <c r="G155" s="6" t="s">
        <v>39</v>
      </c>
      <c r="H155" s="17">
        <v>30000000</v>
      </c>
      <c r="I155" s="4" t="s">
        <v>61</v>
      </c>
      <c r="J155" s="41" t="s">
        <v>69</v>
      </c>
    </row>
    <row r="156" spans="2:10" x14ac:dyDescent="0.3">
      <c r="B156" s="40">
        <v>153</v>
      </c>
      <c r="C156" s="6">
        <v>2017</v>
      </c>
      <c r="D156" s="1" t="s">
        <v>56</v>
      </c>
      <c r="E156" s="1">
        <v>9</v>
      </c>
      <c r="F156" s="6" t="s">
        <v>36</v>
      </c>
      <c r="G156" s="6" t="s">
        <v>26</v>
      </c>
      <c r="H156" s="17">
        <v>18000000</v>
      </c>
      <c r="I156" s="4" t="s">
        <v>61</v>
      </c>
      <c r="J156" s="41" t="s">
        <v>70</v>
      </c>
    </row>
    <row r="157" spans="2:10" x14ac:dyDescent="0.3">
      <c r="B157" s="40">
        <v>154</v>
      </c>
      <c r="C157" s="6">
        <v>2017</v>
      </c>
      <c r="D157" s="1" t="s">
        <v>57</v>
      </c>
      <c r="E157" s="1">
        <v>9</v>
      </c>
      <c r="F157" s="6" t="s">
        <v>36</v>
      </c>
      <c r="G157" s="6" t="s">
        <v>26</v>
      </c>
      <c r="H157" s="17">
        <v>20000000</v>
      </c>
      <c r="I157" s="4" t="s">
        <v>61</v>
      </c>
      <c r="J157" s="41" t="s">
        <v>70</v>
      </c>
    </row>
    <row r="158" spans="2:10" x14ac:dyDescent="0.3">
      <c r="B158" s="40">
        <v>155</v>
      </c>
      <c r="C158" s="6">
        <v>2017</v>
      </c>
      <c r="D158" s="1" t="s">
        <v>58</v>
      </c>
      <c r="E158" s="1">
        <v>9</v>
      </c>
      <c r="F158" s="6" t="s">
        <v>36</v>
      </c>
      <c r="G158" s="6" t="s">
        <v>39</v>
      </c>
      <c r="H158" s="17">
        <v>20000000</v>
      </c>
      <c r="I158" s="4" t="s">
        <v>61</v>
      </c>
      <c r="J158" s="41" t="s">
        <v>70</v>
      </c>
    </row>
    <row r="159" spans="2:10" x14ac:dyDescent="0.3">
      <c r="B159" s="40">
        <v>156</v>
      </c>
      <c r="C159" s="6">
        <v>2017</v>
      </c>
      <c r="D159" s="4" t="s">
        <v>114</v>
      </c>
      <c r="E159" s="4">
        <v>9</v>
      </c>
      <c r="F159" s="6" t="s">
        <v>106</v>
      </c>
      <c r="G159" s="6" t="s">
        <v>39</v>
      </c>
      <c r="H159" s="7">
        <v>47817000</v>
      </c>
      <c r="I159" s="4" t="s">
        <v>169</v>
      </c>
      <c r="J159" s="43" t="s">
        <v>178</v>
      </c>
    </row>
    <row r="160" spans="2:10" x14ac:dyDescent="0.3">
      <c r="B160" s="40">
        <v>157</v>
      </c>
      <c r="C160" s="6">
        <v>2017</v>
      </c>
      <c r="D160" s="4" t="s">
        <v>149</v>
      </c>
      <c r="E160" s="3">
        <v>9</v>
      </c>
      <c r="F160" s="6" t="s">
        <v>106</v>
      </c>
      <c r="G160" s="6" t="s">
        <v>39</v>
      </c>
      <c r="H160" s="7">
        <f>10023000*1.1</f>
        <v>11025300</v>
      </c>
      <c r="I160" s="4" t="s">
        <v>173</v>
      </c>
      <c r="J160" s="44" t="s">
        <v>199</v>
      </c>
    </row>
    <row r="161" spans="2:10" x14ac:dyDescent="0.3">
      <c r="B161" s="40">
        <v>158</v>
      </c>
      <c r="C161" s="6">
        <v>2017</v>
      </c>
      <c r="D161" s="4" t="s">
        <v>126</v>
      </c>
      <c r="E161" s="3">
        <v>9</v>
      </c>
      <c r="F161" s="6" t="s">
        <v>106</v>
      </c>
      <c r="G161" s="6" t="s">
        <v>39</v>
      </c>
      <c r="H161" s="7">
        <f>16036000*1.1</f>
        <v>17639600</v>
      </c>
      <c r="I161" s="4" t="s">
        <v>175</v>
      </c>
      <c r="J161" s="44" t="s">
        <v>206</v>
      </c>
    </row>
    <row r="162" spans="2:10" x14ac:dyDescent="0.3">
      <c r="B162" s="40">
        <v>159</v>
      </c>
      <c r="C162" s="6">
        <v>2017</v>
      </c>
      <c r="D162" s="4" t="s">
        <v>224</v>
      </c>
      <c r="E162" s="3">
        <v>9</v>
      </c>
      <c r="F162" s="6" t="s">
        <v>230</v>
      </c>
      <c r="G162" s="6" t="s">
        <v>39</v>
      </c>
      <c r="H162" s="19">
        <v>28067000</v>
      </c>
      <c r="I162" s="4" t="s">
        <v>172</v>
      </c>
      <c r="J162" s="43" t="s">
        <v>191</v>
      </c>
    </row>
    <row r="163" spans="2:10" x14ac:dyDescent="0.3">
      <c r="B163" s="40">
        <v>160</v>
      </c>
      <c r="C163" s="6">
        <v>2017</v>
      </c>
      <c r="D163" s="4" t="s">
        <v>323</v>
      </c>
      <c r="E163" s="3">
        <v>9</v>
      </c>
      <c r="F163" s="6" t="s">
        <v>230</v>
      </c>
      <c r="G163" s="6" t="s">
        <v>39</v>
      </c>
      <c r="H163" s="19">
        <v>15489000</v>
      </c>
      <c r="I163" s="4" t="s">
        <v>172</v>
      </c>
      <c r="J163" s="43" t="s">
        <v>191</v>
      </c>
    </row>
    <row r="164" spans="2:10" x14ac:dyDescent="0.3">
      <c r="B164" s="40">
        <v>161</v>
      </c>
      <c r="C164" s="6">
        <v>2017</v>
      </c>
      <c r="D164" s="2" t="s">
        <v>247</v>
      </c>
      <c r="E164" s="1">
        <v>9</v>
      </c>
      <c r="F164" s="6" t="s">
        <v>81</v>
      </c>
      <c r="G164" s="6" t="s">
        <v>39</v>
      </c>
      <c r="H164" s="18" t="s">
        <v>250</v>
      </c>
      <c r="I164" s="2" t="s">
        <v>251</v>
      </c>
      <c r="J164" s="42" t="s">
        <v>252</v>
      </c>
    </row>
    <row r="165" spans="2:10" x14ac:dyDescent="0.3">
      <c r="B165" s="40">
        <v>162</v>
      </c>
      <c r="C165" s="6">
        <v>2017</v>
      </c>
      <c r="D165" s="29" t="s">
        <v>271</v>
      </c>
      <c r="E165" s="1">
        <v>9</v>
      </c>
      <c r="F165" s="6" t="s">
        <v>81</v>
      </c>
      <c r="G165" s="6" t="s">
        <v>39</v>
      </c>
      <c r="H165" s="17">
        <v>150000000</v>
      </c>
      <c r="I165" s="1" t="s">
        <v>272</v>
      </c>
      <c r="J165" s="41" t="s">
        <v>273</v>
      </c>
    </row>
    <row r="166" spans="2:10" x14ac:dyDescent="0.3">
      <c r="B166" s="40">
        <v>163</v>
      </c>
      <c r="C166" s="6">
        <v>2017</v>
      </c>
      <c r="D166" s="1" t="s">
        <v>288</v>
      </c>
      <c r="E166" s="1">
        <v>9</v>
      </c>
      <c r="F166" s="6" t="s">
        <v>275</v>
      </c>
      <c r="G166" s="6" t="s">
        <v>39</v>
      </c>
      <c r="H166" s="10">
        <v>66000000</v>
      </c>
      <c r="I166" s="1" t="s">
        <v>289</v>
      </c>
      <c r="J166" s="41" t="s">
        <v>290</v>
      </c>
    </row>
    <row r="167" spans="2:10" x14ac:dyDescent="0.3">
      <c r="B167" s="40">
        <v>164</v>
      </c>
      <c r="C167" s="6">
        <v>2017</v>
      </c>
      <c r="D167" s="1" t="s">
        <v>300</v>
      </c>
      <c r="E167" s="1">
        <v>9</v>
      </c>
      <c r="F167" s="6" t="s">
        <v>230</v>
      </c>
      <c r="G167" s="6" t="s">
        <v>39</v>
      </c>
      <c r="H167" s="10">
        <v>33065640</v>
      </c>
      <c r="I167" s="1" t="s">
        <v>308</v>
      </c>
      <c r="J167" s="41" t="s">
        <v>314</v>
      </c>
    </row>
    <row r="168" spans="2:10" x14ac:dyDescent="0.3">
      <c r="B168" s="40">
        <v>165</v>
      </c>
      <c r="C168" s="6">
        <v>2017</v>
      </c>
      <c r="D168" s="1" t="s">
        <v>301</v>
      </c>
      <c r="E168" s="1">
        <v>9</v>
      </c>
      <c r="F168" s="6" t="s">
        <v>230</v>
      </c>
      <c r="G168" s="6" t="s">
        <v>39</v>
      </c>
      <c r="H168" s="10">
        <v>450000000</v>
      </c>
      <c r="I168" s="1" t="s">
        <v>308</v>
      </c>
      <c r="J168" s="41" t="s">
        <v>315</v>
      </c>
    </row>
    <row r="169" spans="2:10" x14ac:dyDescent="0.3">
      <c r="B169" s="40">
        <v>166</v>
      </c>
      <c r="C169" s="6">
        <v>2017</v>
      </c>
      <c r="D169" s="4" t="s">
        <v>302</v>
      </c>
      <c r="E169" s="4">
        <v>9</v>
      </c>
      <c r="F169" s="6" t="s">
        <v>230</v>
      </c>
      <c r="G169" s="6" t="s">
        <v>26</v>
      </c>
      <c r="H169" s="19">
        <v>13200000</v>
      </c>
      <c r="I169" s="16" t="s">
        <v>308</v>
      </c>
      <c r="J169" s="43" t="s">
        <v>311</v>
      </c>
    </row>
    <row r="170" spans="2:10" x14ac:dyDescent="0.3">
      <c r="B170" s="40">
        <v>167</v>
      </c>
      <c r="C170" s="6">
        <v>2017</v>
      </c>
      <c r="D170" s="3" t="s">
        <v>46</v>
      </c>
      <c r="E170" s="3">
        <v>10</v>
      </c>
      <c r="F170" s="6" t="s">
        <v>36</v>
      </c>
      <c r="G170" s="6" t="s">
        <v>39</v>
      </c>
      <c r="H170" s="21">
        <v>20000000</v>
      </c>
      <c r="I170" s="4" t="s">
        <v>61</v>
      </c>
      <c r="J170" s="44" t="s">
        <v>67</v>
      </c>
    </row>
    <row r="171" spans="2:10" x14ac:dyDescent="0.3">
      <c r="B171" s="40">
        <v>168</v>
      </c>
      <c r="C171" s="6">
        <v>2017</v>
      </c>
      <c r="D171" s="3" t="s">
        <v>47</v>
      </c>
      <c r="E171" s="3">
        <v>10</v>
      </c>
      <c r="F171" s="6" t="s">
        <v>36</v>
      </c>
      <c r="G171" s="6" t="s">
        <v>26</v>
      </c>
      <c r="H171" s="21">
        <v>20000000</v>
      </c>
      <c r="I171" s="4" t="s">
        <v>61</v>
      </c>
      <c r="J171" s="44" t="s">
        <v>67</v>
      </c>
    </row>
    <row r="172" spans="2:10" x14ac:dyDescent="0.3">
      <c r="B172" s="40">
        <v>169</v>
      </c>
      <c r="C172" s="6">
        <v>2017</v>
      </c>
      <c r="D172" s="3" t="s">
        <v>48</v>
      </c>
      <c r="E172" s="3">
        <v>10</v>
      </c>
      <c r="F172" s="6" t="s">
        <v>36</v>
      </c>
      <c r="G172" s="6" t="s">
        <v>26</v>
      </c>
      <c r="H172" s="21">
        <v>40000000</v>
      </c>
      <c r="I172" s="4" t="s">
        <v>61</v>
      </c>
      <c r="J172" s="44" t="s">
        <v>68</v>
      </c>
    </row>
    <row r="173" spans="2:10" x14ac:dyDescent="0.3">
      <c r="B173" s="40">
        <v>170</v>
      </c>
      <c r="C173" s="6">
        <v>2017</v>
      </c>
      <c r="D173" s="3" t="s">
        <v>49</v>
      </c>
      <c r="E173" s="3">
        <v>10</v>
      </c>
      <c r="F173" s="6" t="s">
        <v>36</v>
      </c>
      <c r="G173" s="6" t="s">
        <v>26</v>
      </c>
      <c r="H173" s="21">
        <v>60000000</v>
      </c>
      <c r="I173" s="4" t="s">
        <v>61</v>
      </c>
      <c r="J173" s="44" t="s">
        <v>66</v>
      </c>
    </row>
    <row r="174" spans="2:10" x14ac:dyDescent="0.3">
      <c r="B174" s="40">
        <v>171</v>
      </c>
      <c r="C174" s="6">
        <v>2017</v>
      </c>
      <c r="D174" s="3" t="s">
        <v>50</v>
      </c>
      <c r="E174" s="3">
        <v>10</v>
      </c>
      <c r="F174" s="6" t="s">
        <v>36</v>
      </c>
      <c r="G174" s="6" t="s">
        <v>39</v>
      </c>
      <c r="H174" s="21">
        <v>30000000</v>
      </c>
      <c r="I174" s="4" t="s">
        <v>61</v>
      </c>
      <c r="J174" s="44" t="s">
        <v>66</v>
      </c>
    </row>
    <row r="175" spans="2:10" x14ac:dyDescent="0.3">
      <c r="B175" s="40">
        <v>172</v>
      </c>
      <c r="C175" s="6">
        <v>2017</v>
      </c>
      <c r="D175" s="3" t="s">
        <v>51</v>
      </c>
      <c r="E175" s="3">
        <v>10</v>
      </c>
      <c r="F175" s="6" t="s">
        <v>36</v>
      </c>
      <c r="G175" s="6" t="s">
        <v>26</v>
      </c>
      <c r="H175" s="21">
        <v>40000000</v>
      </c>
      <c r="I175" s="4" t="s">
        <v>61</v>
      </c>
      <c r="J175" s="44" t="s">
        <v>68</v>
      </c>
    </row>
    <row r="176" spans="2:10" x14ac:dyDescent="0.3">
      <c r="B176" s="40">
        <v>173</v>
      </c>
      <c r="C176" s="6">
        <v>2017</v>
      </c>
      <c r="D176" s="2" t="s">
        <v>59</v>
      </c>
      <c r="E176" s="2">
        <v>10</v>
      </c>
      <c r="F176" s="6" t="s">
        <v>36</v>
      </c>
      <c r="G176" s="6" t="s">
        <v>39</v>
      </c>
      <c r="H176" s="22">
        <v>1300000000</v>
      </c>
      <c r="I176" s="4" t="s">
        <v>61</v>
      </c>
      <c r="J176" s="42" t="s">
        <v>71</v>
      </c>
    </row>
    <row r="177" spans="2:10" x14ac:dyDescent="0.3">
      <c r="B177" s="40">
        <v>174</v>
      </c>
      <c r="C177" s="6">
        <v>2017</v>
      </c>
      <c r="D177" s="4" t="s">
        <v>107</v>
      </c>
      <c r="E177" s="4">
        <v>10</v>
      </c>
      <c r="F177" s="6" t="s">
        <v>106</v>
      </c>
      <c r="G177" s="6" t="s">
        <v>39</v>
      </c>
      <c r="H177" s="7">
        <v>22272800</v>
      </c>
      <c r="I177" s="4" t="s">
        <v>168</v>
      </c>
      <c r="J177" s="43" t="s">
        <v>177</v>
      </c>
    </row>
    <row r="178" spans="2:10" x14ac:dyDescent="0.3">
      <c r="B178" s="40">
        <v>175</v>
      </c>
      <c r="C178" s="6">
        <v>2017</v>
      </c>
      <c r="D178" s="4" t="s">
        <v>303</v>
      </c>
      <c r="E178" s="4">
        <v>10</v>
      </c>
      <c r="F178" s="6" t="s">
        <v>230</v>
      </c>
      <c r="G178" s="6" t="s">
        <v>26</v>
      </c>
      <c r="H178" s="19">
        <f>52000000*1.1</f>
        <v>57200000.000000007</v>
      </c>
      <c r="I178" s="4" t="s">
        <v>308</v>
      </c>
      <c r="J178" s="43" t="s">
        <v>310</v>
      </c>
    </row>
    <row r="179" spans="2:10" x14ac:dyDescent="0.3">
      <c r="B179" s="40">
        <v>176</v>
      </c>
      <c r="C179" s="6">
        <v>2017</v>
      </c>
      <c r="D179" s="4" t="s">
        <v>304</v>
      </c>
      <c r="E179" s="4">
        <v>10</v>
      </c>
      <c r="F179" s="6" t="s">
        <v>230</v>
      </c>
      <c r="G179" s="6" t="s">
        <v>321</v>
      </c>
      <c r="H179" s="19">
        <v>22396000</v>
      </c>
      <c r="I179" s="16" t="s">
        <v>308</v>
      </c>
      <c r="J179" s="43" t="s">
        <v>311</v>
      </c>
    </row>
    <row r="180" spans="2:10" x14ac:dyDescent="0.3">
      <c r="B180" s="40">
        <v>177</v>
      </c>
      <c r="C180" s="6">
        <v>2017</v>
      </c>
      <c r="D180" s="4" t="s">
        <v>299</v>
      </c>
      <c r="E180" s="4">
        <v>10</v>
      </c>
      <c r="F180" s="6" t="s">
        <v>230</v>
      </c>
      <c r="G180" s="6" t="s">
        <v>26</v>
      </c>
      <c r="H180" s="19">
        <v>15972000</v>
      </c>
      <c r="I180" s="16" t="s">
        <v>308</v>
      </c>
      <c r="J180" s="43" t="s">
        <v>311</v>
      </c>
    </row>
    <row r="181" spans="2:10" x14ac:dyDescent="0.3">
      <c r="B181" s="40">
        <v>178</v>
      </c>
      <c r="C181" s="6">
        <v>2017</v>
      </c>
      <c r="D181" s="14" t="s">
        <v>86</v>
      </c>
      <c r="E181" s="2">
        <v>11</v>
      </c>
      <c r="F181" s="6" t="s">
        <v>36</v>
      </c>
      <c r="G181" s="6" t="s">
        <v>39</v>
      </c>
      <c r="H181" s="23">
        <f>17000000*1.1</f>
        <v>18700000</v>
      </c>
      <c r="I181" s="2" t="s">
        <v>90</v>
      </c>
      <c r="J181" s="42" t="s">
        <v>89</v>
      </c>
    </row>
    <row r="182" spans="2:10" x14ac:dyDescent="0.3">
      <c r="B182" s="40">
        <v>179</v>
      </c>
      <c r="C182" s="6">
        <v>2017</v>
      </c>
      <c r="D182" s="14" t="s">
        <v>87</v>
      </c>
      <c r="E182" s="1">
        <v>11</v>
      </c>
      <c r="F182" s="6" t="s">
        <v>36</v>
      </c>
      <c r="G182" s="6" t="s">
        <v>39</v>
      </c>
      <c r="H182" s="23">
        <f>37354000*1.1</f>
        <v>41089400</v>
      </c>
      <c r="I182" s="2" t="s">
        <v>90</v>
      </c>
      <c r="J182" s="42" t="s">
        <v>89</v>
      </c>
    </row>
    <row r="183" spans="2:10" x14ac:dyDescent="0.3">
      <c r="B183" s="40">
        <v>180</v>
      </c>
      <c r="C183" s="6">
        <v>2017</v>
      </c>
      <c r="D183" s="4" t="s">
        <v>305</v>
      </c>
      <c r="E183" s="4">
        <v>11</v>
      </c>
      <c r="F183" s="6" t="s">
        <v>230</v>
      </c>
      <c r="G183" s="6" t="s">
        <v>39</v>
      </c>
      <c r="H183" s="19">
        <v>2327051851</v>
      </c>
      <c r="I183" s="16" t="s">
        <v>308</v>
      </c>
      <c r="J183" s="43" t="s">
        <v>313</v>
      </c>
    </row>
    <row r="184" spans="2:10" x14ac:dyDescent="0.3">
      <c r="B184" s="40">
        <v>181</v>
      </c>
      <c r="C184" s="6">
        <v>2017</v>
      </c>
      <c r="D184" s="15" t="s">
        <v>42</v>
      </c>
      <c r="E184" s="5">
        <v>12</v>
      </c>
      <c r="F184" s="6" t="s">
        <v>36</v>
      </c>
      <c r="G184" s="6" t="s">
        <v>39</v>
      </c>
      <c r="H184" s="20">
        <v>62040000</v>
      </c>
      <c r="I184" s="4" t="s">
        <v>61</v>
      </c>
      <c r="J184" s="45" t="s">
        <v>63</v>
      </c>
    </row>
    <row r="185" spans="2:10" x14ac:dyDescent="0.3">
      <c r="B185" s="40">
        <v>182</v>
      </c>
      <c r="C185" s="6">
        <v>2017</v>
      </c>
      <c r="D185" s="2" t="s">
        <v>60</v>
      </c>
      <c r="E185" s="2">
        <v>12</v>
      </c>
      <c r="F185" s="6" t="s">
        <v>36</v>
      </c>
      <c r="G185" s="6" t="s">
        <v>39</v>
      </c>
      <c r="H185" s="18">
        <v>21500000</v>
      </c>
      <c r="I185" s="4" t="s">
        <v>61</v>
      </c>
      <c r="J185" s="42" t="s">
        <v>72</v>
      </c>
    </row>
    <row r="186" spans="2:10" x14ac:dyDescent="0.3">
      <c r="B186" s="40">
        <v>183</v>
      </c>
      <c r="C186" s="6">
        <v>2017</v>
      </c>
      <c r="D186" s="2" t="s">
        <v>85</v>
      </c>
      <c r="E186" s="2">
        <v>12</v>
      </c>
      <c r="F186" s="6" t="s">
        <v>36</v>
      </c>
      <c r="G186" s="6" t="s">
        <v>39</v>
      </c>
      <c r="H186" s="18">
        <v>40700000</v>
      </c>
      <c r="I186" s="2" t="s">
        <v>90</v>
      </c>
      <c r="J186" s="42" t="s">
        <v>88</v>
      </c>
    </row>
    <row r="187" spans="2:10" x14ac:dyDescent="0.3">
      <c r="B187" s="40">
        <v>184</v>
      </c>
      <c r="C187" s="6">
        <v>2017</v>
      </c>
      <c r="D187" s="4" t="s">
        <v>219</v>
      </c>
      <c r="E187" s="4">
        <v>12</v>
      </c>
      <c r="F187" s="6" t="s">
        <v>230</v>
      </c>
      <c r="G187" s="6" t="s">
        <v>39</v>
      </c>
      <c r="H187" s="19">
        <v>70000000</v>
      </c>
      <c r="I187" s="4" t="s">
        <v>170</v>
      </c>
      <c r="J187" s="43" t="s">
        <v>240</v>
      </c>
    </row>
    <row r="188" spans="2:10" x14ac:dyDescent="0.3">
      <c r="B188" s="40">
        <v>185</v>
      </c>
      <c r="C188" s="6">
        <v>2017</v>
      </c>
      <c r="D188" s="4" t="s">
        <v>225</v>
      </c>
      <c r="E188" s="3">
        <v>12</v>
      </c>
      <c r="F188" s="6" t="s">
        <v>230</v>
      </c>
      <c r="G188" s="6" t="s">
        <v>39</v>
      </c>
      <c r="H188" s="19">
        <v>61600000</v>
      </c>
      <c r="I188" s="4" t="s">
        <v>172</v>
      </c>
      <c r="J188" s="43" t="s">
        <v>243</v>
      </c>
    </row>
    <row r="189" spans="2:10" x14ac:dyDescent="0.3">
      <c r="B189" s="40">
        <v>186</v>
      </c>
      <c r="C189" s="6">
        <v>2017</v>
      </c>
      <c r="D189" s="1" t="s">
        <v>263</v>
      </c>
      <c r="E189" s="1">
        <v>12</v>
      </c>
      <c r="F189" s="6" t="s">
        <v>230</v>
      </c>
      <c r="G189" s="6" t="s">
        <v>26</v>
      </c>
      <c r="H189" s="17">
        <v>17613000</v>
      </c>
      <c r="I189" s="1" t="s">
        <v>265</v>
      </c>
      <c r="J189" s="41" t="s">
        <v>268</v>
      </c>
    </row>
    <row r="190" spans="2:10" x14ac:dyDescent="0.3">
      <c r="B190" s="40">
        <v>187</v>
      </c>
      <c r="C190" s="6">
        <v>2017</v>
      </c>
      <c r="D190" s="1" t="s">
        <v>264</v>
      </c>
      <c r="E190" s="1">
        <v>12</v>
      </c>
      <c r="F190" s="6" t="s">
        <v>230</v>
      </c>
      <c r="G190" s="6" t="s">
        <v>26</v>
      </c>
      <c r="H190" s="17">
        <v>15000000000</v>
      </c>
      <c r="I190" s="1" t="s">
        <v>265</v>
      </c>
      <c r="J190" s="41" t="s">
        <v>270</v>
      </c>
    </row>
    <row r="191" spans="2:10" x14ac:dyDescent="0.3">
      <c r="B191" s="40">
        <v>188</v>
      </c>
      <c r="C191" s="6">
        <v>2017</v>
      </c>
      <c r="D191" s="1" t="s">
        <v>306</v>
      </c>
      <c r="E191" s="1">
        <v>12</v>
      </c>
      <c r="F191" s="6" t="s">
        <v>230</v>
      </c>
      <c r="G191" s="6" t="s">
        <v>39</v>
      </c>
      <c r="H191" s="10">
        <v>679000000</v>
      </c>
      <c r="I191" s="1" t="s">
        <v>308</v>
      </c>
      <c r="J191" s="41" t="s">
        <v>314</v>
      </c>
    </row>
    <row r="192" spans="2:10" ht="17.25" thickBot="1" x14ac:dyDescent="0.35">
      <c r="B192" s="47">
        <v>189</v>
      </c>
      <c r="C192" s="48">
        <v>2017</v>
      </c>
      <c r="D192" s="49" t="s">
        <v>307</v>
      </c>
      <c r="E192" s="49">
        <v>12</v>
      </c>
      <c r="F192" s="48" t="s">
        <v>230</v>
      </c>
      <c r="G192" s="48" t="s">
        <v>39</v>
      </c>
      <c r="H192" s="50">
        <v>316800000</v>
      </c>
      <c r="I192" s="49" t="s">
        <v>308</v>
      </c>
      <c r="J192" s="51" t="s">
        <v>314</v>
      </c>
    </row>
  </sheetData>
  <autoFilter ref="B3:J192">
    <sortState ref="B4:J193">
      <sortCondition ref="E3:E193"/>
    </sortState>
  </autoFilter>
  <phoneticPr fontId="2" type="noConversion"/>
  <pageMargins left="0.25" right="0.25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2017년</vt:lpstr>
      <vt:lpstr>'2017년'!Print_Titles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2018-03-21T04:25:08Z</cp:lastPrinted>
  <dcterms:created xsi:type="dcterms:W3CDTF">2018-03-20T05:06:42Z</dcterms:created>
  <dcterms:modified xsi:type="dcterms:W3CDTF">2018-03-21T04:25:14Z</dcterms:modified>
</cp:coreProperties>
</file>